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penData\"/>
    </mc:Choice>
  </mc:AlternateContent>
  <bookViews>
    <workbookView xWindow="0" yWindow="0" windowWidth="19200" windowHeight="7455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O37" i="1"/>
  <c r="F25" i="1"/>
  <c r="E25" i="1"/>
  <c r="C25" i="1" s="1"/>
  <c r="D25" i="1"/>
  <c r="F24" i="1"/>
  <c r="E24" i="1"/>
  <c r="C24" i="1" s="1"/>
  <c r="D24" i="1"/>
  <c r="F23" i="1"/>
  <c r="E23" i="1"/>
  <c r="C23" i="1" s="1"/>
  <c r="D23" i="1"/>
  <c r="F20" i="1"/>
  <c r="E20" i="1"/>
  <c r="C20" i="1" s="1"/>
  <c r="D20" i="1"/>
  <c r="F19" i="1"/>
  <c r="E19" i="1"/>
  <c r="C19" i="1" s="1"/>
  <c r="D19" i="1"/>
  <c r="F18" i="1"/>
  <c r="E18" i="1"/>
  <c r="C18" i="1" s="1"/>
  <c r="D18" i="1"/>
  <c r="F15" i="1"/>
  <c r="E15" i="1"/>
  <c r="C15" i="1" s="1"/>
  <c r="D15" i="1"/>
  <c r="F14" i="1"/>
  <c r="E14" i="1"/>
  <c r="C14" i="1" s="1"/>
  <c r="D14" i="1"/>
</calcChain>
</file>

<file path=xl/sharedStrings.xml><?xml version="1.0" encoding="utf-8"?>
<sst xmlns="http://schemas.openxmlformats.org/spreadsheetml/2006/main" count="40" uniqueCount="36">
  <si>
    <t xml:space="preserve"> </t>
  </si>
  <si>
    <t xml:space="preserve">حوصلة حول إحصائيات الإستثمارات الفلاحية </t>
  </si>
  <si>
    <t xml:space="preserve"> المتمتعة بإمتيازات مجلة تشجيع الإستثمارات </t>
  </si>
  <si>
    <t xml:space="preserve"> إلى غاية شهر ديسمبر</t>
  </si>
  <si>
    <t>31 ديسمبر 2020</t>
  </si>
  <si>
    <t>نسبة التطور</t>
  </si>
  <si>
    <t xml:space="preserve">عمليات الإستثمار  المتمتعة </t>
  </si>
  <si>
    <t>2020/2019</t>
  </si>
  <si>
    <t>2020/2018</t>
  </si>
  <si>
    <t xml:space="preserve">بامتيازات مجلة تشجيع الإستثمارات </t>
  </si>
  <si>
    <t>التصاريح بالإستثمار</t>
  </si>
  <si>
    <t xml:space="preserve">عدد العمليات </t>
  </si>
  <si>
    <t>الإستثمارات (1000 دينارا)</t>
  </si>
  <si>
    <t>الإمتيازات المالية</t>
  </si>
  <si>
    <t>مواطن الشغل</t>
  </si>
  <si>
    <t xml:space="preserve">   القروض االعقارية</t>
  </si>
  <si>
    <t>عدد القروض</t>
  </si>
  <si>
    <t>مبلغ القروض (1000 دينارا)</t>
  </si>
  <si>
    <t>مساحة  (هك)</t>
  </si>
  <si>
    <t>التطور الشهري لمجموع الإستثمارات  المصادق عليها للحصول</t>
  </si>
  <si>
    <t xml:space="preserve">على الإمتيازات المالية لمجلة تشجيع الإستثمارات </t>
  </si>
  <si>
    <t>الوحدة: مليون دينار</t>
  </si>
  <si>
    <t>ديسمبر</t>
  </si>
  <si>
    <t>نوفمبر</t>
  </si>
  <si>
    <t>أكتوبر</t>
  </si>
  <si>
    <t>سبتمبر</t>
  </si>
  <si>
    <t>أوت</t>
  </si>
  <si>
    <t xml:space="preserve">جويلية </t>
  </si>
  <si>
    <t>جوان</t>
  </si>
  <si>
    <t>ماي</t>
  </si>
  <si>
    <t>أفريل</t>
  </si>
  <si>
    <t>مارس</t>
  </si>
  <si>
    <t>فيفري</t>
  </si>
  <si>
    <t>جانفي</t>
  </si>
  <si>
    <t>السنة</t>
  </si>
  <si>
    <t>سنة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</si>
</sst>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#,##0"/>
    <numFmt numFmtId="165" formatCode="#\ ###\ ##0"/>
    <numFmt numFmtId="166" formatCode="#\ ###\ ##0\ \ "/>
    <numFmt numFmtId="167" formatCode="%0.0\ \ "/>
    <numFmt numFmtId="168" formatCode="#\ ##0"/>
    <numFmt numFmtId="169" formatCode="%0\ \ "/>
    <numFmt numFmtId="170" formatCode="0%\ "/>
    <numFmt numFmtId="171" formatCode="0.0"/>
    <numFmt numFmtId="172" formatCode="\ \ \ 0\ \ 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0"/>
      <name val="Times New Roman"/>
      <family val="1"/>
      <charset val="178"/>
    </font>
    <font>
      <b/>
      <sz val="18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14"/>
      <name val="Times New Roman"/>
      <family val="1"/>
      <charset val="178"/>
    </font>
    <font>
      <sz val="14"/>
      <name val="Times New Roman"/>
      <family val="1"/>
      <charset val="178"/>
    </font>
    <font>
      <sz val="12"/>
      <name val="Times New Roman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1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readingOrder="2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vertical="center"/>
    </xf>
    <xf numFmtId="166" fontId="1" fillId="2" borderId="14" xfId="0" applyNumberFormat="1" applyFont="1" applyFill="1" applyBorder="1" applyAlignment="1">
      <alignment vertical="center"/>
    </xf>
    <xf numFmtId="166" fontId="3" fillId="2" borderId="15" xfId="0" applyNumberFormat="1" applyFont="1" applyFill="1" applyBorder="1" applyAlignment="1">
      <alignment vertical="center"/>
    </xf>
    <xf numFmtId="9" fontId="3" fillId="2" borderId="15" xfId="0" applyNumberFormat="1" applyFont="1" applyFill="1" applyBorder="1" applyAlignment="1">
      <alignment vertical="center"/>
    </xf>
    <xf numFmtId="9" fontId="3" fillId="2" borderId="16" xfId="0" applyNumberFormat="1" applyFont="1" applyFill="1" applyBorder="1" applyAlignment="1">
      <alignment horizontal="right" vertical="center" indent="1"/>
    </xf>
    <xf numFmtId="164" fontId="6" fillId="2" borderId="16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vertical="center"/>
    </xf>
    <xf numFmtId="167" fontId="2" fillId="2" borderId="18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vertical="center"/>
    </xf>
    <xf numFmtId="168" fontId="2" fillId="2" borderId="15" xfId="0" applyNumberFormat="1" applyFont="1" applyFill="1" applyBorder="1" applyAlignment="1">
      <alignment vertical="center"/>
    </xf>
    <xf numFmtId="168" fontId="2" fillId="2" borderId="16" xfId="0" applyNumberFormat="1" applyFont="1" applyFill="1" applyBorder="1" applyAlignment="1">
      <alignment horizontal="right" vertical="center"/>
    </xf>
    <xf numFmtId="164" fontId="7" fillId="2" borderId="16" xfId="0" applyNumberFormat="1" applyFont="1" applyFill="1" applyBorder="1" applyAlignment="1">
      <alignment vertical="center"/>
    </xf>
    <xf numFmtId="164" fontId="7" fillId="2" borderId="17" xfId="0" applyNumberFormat="1" applyFont="1" applyFill="1" applyBorder="1" applyAlignment="1">
      <alignment vertical="center"/>
    </xf>
    <xf numFmtId="168" fontId="2" fillId="2" borderId="16" xfId="0" applyNumberFormat="1" applyFont="1" applyFill="1" applyBorder="1" applyAlignment="1">
      <alignment vertical="center"/>
    </xf>
    <xf numFmtId="169" fontId="2" fillId="2" borderId="18" xfId="0" applyNumberFormat="1" applyFont="1" applyFill="1" applyBorder="1" applyAlignment="1">
      <alignment vertical="center"/>
    </xf>
    <xf numFmtId="169" fontId="2" fillId="2" borderId="15" xfId="0" applyNumberFormat="1" applyFont="1" applyFill="1" applyBorder="1" applyAlignment="1">
      <alignment vertical="center"/>
    </xf>
    <xf numFmtId="168" fontId="2" fillId="2" borderId="16" xfId="0" applyNumberFormat="1" applyFont="1" applyFill="1" applyBorder="1" applyAlignment="1">
      <alignment horizontal="right" vertical="center" indent="1"/>
    </xf>
    <xf numFmtId="164" fontId="1" fillId="2" borderId="19" xfId="0" applyNumberFormat="1" applyFont="1" applyFill="1" applyBorder="1" applyAlignment="1">
      <alignment vertical="center"/>
    </xf>
    <xf numFmtId="170" fontId="3" fillId="2" borderId="8" xfId="0" applyNumberFormat="1" applyFont="1" applyFill="1" applyBorder="1" applyAlignment="1">
      <alignment vertical="center"/>
    </xf>
    <xf numFmtId="170" fontId="3" fillId="2" borderId="9" xfId="0" applyNumberFormat="1" applyFont="1" applyFill="1" applyBorder="1" applyAlignment="1">
      <alignment vertical="center"/>
    </xf>
    <xf numFmtId="1" fontId="3" fillId="2" borderId="20" xfId="0" applyNumberFormat="1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vertical="center"/>
    </xf>
    <xf numFmtId="1" fontId="3" fillId="2" borderId="10" xfId="0" applyNumberFormat="1" applyFont="1" applyFill="1" applyBorder="1" applyAlignment="1">
      <alignment horizontal="right" vertical="center"/>
    </xf>
    <xf numFmtId="164" fontId="7" fillId="2" borderId="10" xfId="0" applyNumberFormat="1" applyFont="1" applyFill="1" applyBorder="1" applyAlignment="1">
      <alignment vertical="center"/>
    </xf>
    <xf numFmtId="164" fontId="7" fillId="2" borderId="11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71" fontId="2" fillId="3" borderId="25" xfId="0" applyNumberFormat="1" applyFont="1" applyFill="1" applyBorder="1" applyAlignment="1">
      <alignment vertical="center"/>
    </xf>
    <xf numFmtId="171" fontId="2" fillId="3" borderId="26" xfId="0" applyNumberFormat="1" applyFont="1" applyFill="1" applyBorder="1" applyAlignment="1">
      <alignment horizontal="center" vertical="center"/>
    </xf>
    <xf numFmtId="171" fontId="2" fillId="3" borderId="9" xfId="0" applyNumberFormat="1" applyFont="1" applyFill="1" applyBorder="1" applyAlignment="1">
      <alignment horizontal="center" vertical="center"/>
    </xf>
    <xf numFmtId="172" fontId="3" fillId="2" borderId="27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171" fontId="2" fillId="0" borderId="25" xfId="0" applyNumberFormat="1" applyFont="1" applyFill="1" applyBorder="1" applyAlignment="1">
      <alignment vertical="center"/>
    </xf>
    <xf numFmtId="171" fontId="2" fillId="0" borderId="26" xfId="0" applyNumberFormat="1" applyFont="1" applyFill="1" applyBorder="1" applyAlignment="1">
      <alignment horizontal="center" vertical="center"/>
    </xf>
    <xf numFmtId="171" fontId="2" fillId="2" borderId="26" xfId="0" applyNumberFormat="1" applyFont="1" applyFill="1" applyBorder="1" applyAlignment="1">
      <alignment horizontal="center" vertical="center"/>
    </xf>
    <xf numFmtId="171" fontId="2" fillId="2" borderId="9" xfId="0" applyNumberFormat="1" applyFont="1" applyFill="1" applyBorder="1" applyAlignment="1">
      <alignment horizontal="center" vertical="center"/>
    </xf>
    <xf numFmtId="171" fontId="3" fillId="2" borderId="24" xfId="0" applyNumberFormat="1" applyFont="1" applyFill="1" applyBorder="1" applyAlignment="1">
      <alignment horizontal="center" vertical="center"/>
    </xf>
    <xf numFmtId="172" fontId="3" fillId="2" borderId="28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15</xdr:col>
      <xdr:colOff>352425</xdr:colOff>
      <xdr:row>45</xdr:row>
      <xdr:rowOff>66675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85725" y="0"/>
          <a:ext cx="7791450" cy="1165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276225</xdr:colOff>
      <xdr:row>45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0" y="0"/>
          <a:ext cx="7800975" cy="1159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NNEE_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5"/>
      <sheetName val="P6"/>
      <sheetName val="P8"/>
      <sheetName val="P9"/>
      <sheetName val="P11"/>
    </sheetNames>
    <sheetDataSet>
      <sheetData sheetId="0"/>
      <sheetData sheetId="1">
        <row r="43">
          <cell r="C43">
            <v>478</v>
          </cell>
          <cell r="D43">
            <v>558</v>
          </cell>
          <cell r="F43">
            <v>73146.38</v>
          </cell>
          <cell r="G43">
            <v>60305.452000000005</v>
          </cell>
          <cell r="I43">
            <v>490</v>
          </cell>
          <cell r="J43">
            <v>610</v>
          </cell>
        </row>
      </sheetData>
      <sheetData sheetId="2"/>
      <sheetData sheetId="3"/>
      <sheetData sheetId="4"/>
      <sheetData sheetId="5">
        <row r="44">
          <cell r="C44">
            <v>107621.33899999999</v>
          </cell>
          <cell r="D44">
            <v>147597.913</v>
          </cell>
          <cell r="F44">
            <v>864</v>
          </cell>
          <cell r="G44">
            <v>999</v>
          </cell>
        </row>
      </sheetData>
      <sheetData sheetId="6"/>
      <sheetData sheetId="7">
        <row r="16">
          <cell r="C16">
            <v>90.333600000000004</v>
          </cell>
          <cell r="E16">
            <v>1270.2</v>
          </cell>
          <cell r="I16">
            <v>11</v>
          </cell>
        </row>
        <row r="21">
          <cell r="C21">
            <v>67.149600000000007</v>
          </cell>
          <cell r="E21">
            <v>1101.8499999999999</v>
          </cell>
          <cell r="I2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10" workbookViewId="0">
      <selection activeCell="C6" sqref="C6:M6"/>
    </sheetView>
  </sheetViews>
  <sheetFormatPr baseColWidth="10" defaultRowHeight="15" x14ac:dyDescent="0.25"/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2"/>
      <c r="B2" s="2"/>
      <c r="C2" s="2"/>
      <c r="D2" s="2"/>
      <c r="E2" s="2"/>
      <c r="F2" s="2"/>
      <c r="G2" s="3"/>
      <c r="H2" s="4"/>
      <c r="I2" s="5"/>
      <c r="J2" s="1"/>
      <c r="K2" s="6"/>
      <c r="L2" s="6"/>
      <c r="M2" s="6"/>
      <c r="N2" s="6"/>
      <c r="O2" s="6"/>
      <c r="P2" s="5"/>
    </row>
    <row r="3" spans="1:16" ht="15.75" x14ac:dyDescent="0.25">
      <c r="A3" s="2"/>
      <c r="B3" s="2"/>
      <c r="C3" s="2"/>
      <c r="D3" s="2"/>
      <c r="E3" s="2"/>
      <c r="F3" s="2"/>
      <c r="G3" s="3"/>
      <c r="H3" s="4"/>
      <c r="I3" s="5"/>
      <c r="J3" s="6"/>
      <c r="K3" s="6"/>
      <c r="L3" s="6"/>
      <c r="M3" s="6"/>
      <c r="N3" s="6"/>
      <c r="O3" s="6"/>
      <c r="P3" s="5"/>
    </row>
    <row r="4" spans="1:16" ht="15.75" x14ac:dyDescent="0.25">
      <c r="A4" s="1"/>
      <c r="B4" s="1"/>
      <c r="C4" s="7" t="s">
        <v>0</v>
      </c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9"/>
      <c r="P4" s="1"/>
    </row>
    <row r="5" spans="1:16" ht="15.75" x14ac:dyDescent="0.25">
      <c r="A5" s="1"/>
      <c r="B5" s="1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9"/>
      <c r="P5" s="1"/>
    </row>
    <row r="6" spans="1:16" ht="22.5" x14ac:dyDescent="0.25">
      <c r="A6" s="1"/>
      <c r="B6" s="1"/>
      <c r="C6" s="10" t="s">
        <v>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</row>
    <row r="7" spans="1:16" ht="22.5" x14ac:dyDescent="0.25">
      <c r="A7" s="1"/>
      <c r="B7" s="1"/>
      <c r="C7" s="10" t="s">
        <v>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</row>
    <row r="8" spans="1:16" ht="22.5" x14ac:dyDescent="0.25">
      <c r="A8" s="1"/>
      <c r="B8" s="1"/>
      <c r="C8" s="10" t="s">
        <v>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11"/>
    </row>
    <row r="9" spans="1:16" ht="15.75" x14ac:dyDescent="0.25">
      <c r="A9" s="1"/>
      <c r="B9" s="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thickBot="1" x14ac:dyDescent="0.3">
      <c r="A10" s="1"/>
      <c r="B10" s="1"/>
      <c r="C10" s="13" t="s">
        <v>4</v>
      </c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8.75" x14ac:dyDescent="0.25">
      <c r="A11" s="1"/>
      <c r="B11" s="1"/>
      <c r="C11" s="14" t="s">
        <v>5</v>
      </c>
      <c r="D11" s="15" t="s">
        <v>5</v>
      </c>
      <c r="E11" s="16">
        <v>2020</v>
      </c>
      <c r="F11" s="16">
        <v>2019</v>
      </c>
      <c r="G11" s="16">
        <v>2018</v>
      </c>
      <c r="H11" s="17" t="s">
        <v>6</v>
      </c>
      <c r="I11" s="18"/>
      <c r="J11" s="18"/>
      <c r="K11" s="18"/>
      <c r="L11" s="18"/>
      <c r="M11" s="19"/>
      <c r="N11" s="20"/>
      <c r="O11" s="21"/>
      <c r="P11" s="4"/>
    </row>
    <row r="12" spans="1:16" ht="19.5" thickBot="1" x14ac:dyDescent="0.3">
      <c r="A12" s="1"/>
      <c r="B12" s="1"/>
      <c r="C12" s="22" t="s">
        <v>7</v>
      </c>
      <c r="D12" s="23" t="s">
        <v>8</v>
      </c>
      <c r="E12" s="24"/>
      <c r="F12" s="24"/>
      <c r="G12" s="24"/>
      <c r="H12" s="25" t="s">
        <v>9</v>
      </c>
      <c r="I12" s="26"/>
      <c r="J12" s="26"/>
      <c r="K12" s="26"/>
      <c r="L12" s="26"/>
      <c r="M12" s="27"/>
      <c r="N12" s="5"/>
      <c r="O12" s="28"/>
      <c r="P12" s="4"/>
    </row>
    <row r="13" spans="1:16" ht="18.75" x14ac:dyDescent="0.25">
      <c r="A13" s="1"/>
      <c r="B13" s="1"/>
      <c r="C13" s="29"/>
      <c r="D13" s="30"/>
      <c r="E13" s="30"/>
      <c r="F13" s="31"/>
      <c r="G13" s="32"/>
      <c r="H13" s="33"/>
      <c r="I13" s="34"/>
      <c r="J13" s="35"/>
      <c r="K13" s="36" t="s">
        <v>10</v>
      </c>
      <c r="L13" s="36"/>
      <c r="M13" s="37"/>
      <c r="N13" s="38"/>
      <c r="O13" s="21"/>
      <c r="P13" s="4"/>
    </row>
    <row r="14" spans="1:16" ht="18.75" x14ac:dyDescent="0.25">
      <c r="A14" s="1"/>
      <c r="B14" s="1"/>
      <c r="C14" s="39">
        <f>(E14-F14)/F14</f>
        <v>-0.13513513513513514</v>
      </c>
      <c r="D14" s="40">
        <f>(E14-G14)/G14</f>
        <v>-0.89923023093072074</v>
      </c>
      <c r="E14" s="41">
        <f>[1]P8!F44</f>
        <v>864</v>
      </c>
      <c r="F14" s="41">
        <f>[1]P8!G44</f>
        <v>999</v>
      </c>
      <c r="G14" s="42">
        <v>8574</v>
      </c>
      <c r="H14" s="43"/>
      <c r="I14" s="35"/>
      <c r="J14" s="35"/>
      <c r="K14" s="35"/>
      <c r="L14" s="35" t="s">
        <v>11</v>
      </c>
      <c r="M14" s="44"/>
      <c r="N14" s="38"/>
      <c r="O14" s="28"/>
      <c r="P14" s="4"/>
    </row>
    <row r="15" spans="1:16" ht="18.75" x14ac:dyDescent="0.25">
      <c r="A15" s="1"/>
      <c r="B15" s="1"/>
      <c r="C15" s="39">
        <f>(E15-F15)/F15</f>
        <v>-0.27084782696080539</v>
      </c>
      <c r="D15" s="40">
        <f>(E15-G15)/G15</f>
        <v>-0.92769542229988433</v>
      </c>
      <c r="E15" s="41">
        <f>[1]P8!C44</f>
        <v>107621.33899999999</v>
      </c>
      <c r="F15" s="41">
        <f>[1]P8!D44</f>
        <v>147597.913</v>
      </c>
      <c r="G15" s="45">
        <v>1488444.3339999998</v>
      </c>
      <c r="H15" s="43"/>
      <c r="I15" s="35"/>
      <c r="J15" s="35"/>
      <c r="K15" s="35"/>
      <c r="L15" s="35" t="s">
        <v>12</v>
      </c>
      <c r="M15" s="44"/>
      <c r="N15" s="38"/>
      <c r="O15" s="28"/>
      <c r="P15" s="4"/>
    </row>
    <row r="16" spans="1:16" ht="18.75" x14ac:dyDescent="0.25">
      <c r="A16" s="1"/>
      <c r="B16" s="1"/>
      <c r="C16" s="46"/>
      <c r="D16" s="47"/>
      <c r="E16" s="41"/>
      <c r="F16" s="41"/>
      <c r="G16" s="45"/>
      <c r="H16" s="43"/>
      <c r="I16" s="35" t="s">
        <v>0</v>
      </c>
      <c r="J16" s="35"/>
      <c r="K16" s="35"/>
      <c r="L16" s="35"/>
      <c r="M16" s="44"/>
      <c r="N16" s="38"/>
      <c r="O16" s="28"/>
      <c r="P16" s="4"/>
    </row>
    <row r="17" spans="1:16" ht="18.75" x14ac:dyDescent="0.25">
      <c r="A17" s="1"/>
      <c r="B17" s="1"/>
      <c r="C17" s="46"/>
      <c r="D17" s="47"/>
      <c r="E17" s="41"/>
      <c r="F17" s="41"/>
      <c r="G17" s="45"/>
      <c r="H17" s="33"/>
      <c r="I17" s="34"/>
      <c r="J17" s="35"/>
      <c r="K17" s="36" t="s">
        <v>13</v>
      </c>
      <c r="L17" s="36"/>
      <c r="M17" s="37"/>
      <c r="N17" s="38"/>
      <c r="O17" s="28"/>
      <c r="P17" s="4"/>
    </row>
    <row r="18" spans="1:16" ht="18.75" x14ac:dyDescent="0.25">
      <c r="A18" s="1"/>
      <c r="B18" s="1"/>
      <c r="C18" s="39">
        <f>(E18-F18)/F18</f>
        <v>-0.19672131147540983</v>
      </c>
      <c r="D18" s="40">
        <f>(E18-G18)/G18</f>
        <v>-0.90575110598191955</v>
      </c>
      <c r="E18" s="41">
        <f>[1]P2!I43</f>
        <v>490</v>
      </c>
      <c r="F18" s="41">
        <f>[1]P2!J43</f>
        <v>610</v>
      </c>
      <c r="G18" s="45">
        <v>5199</v>
      </c>
      <c r="H18" s="43"/>
      <c r="I18" s="35"/>
      <c r="J18" s="35"/>
      <c r="K18" s="35"/>
      <c r="L18" s="35" t="s">
        <v>11</v>
      </c>
      <c r="M18" s="44"/>
      <c r="N18" s="38"/>
      <c r="O18" s="28"/>
      <c r="P18" s="4"/>
    </row>
    <row r="19" spans="1:16" ht="18.75" x14ac:dyDescent="0.25">
      <c r="A19" s="1"/>
      <c r="B19" s="1"/>
      <c r="C19" s="39">
        <f>(E19-F19)/F19</f>
        <v>0.21293146098962989</v>
      </c>
      <c r="D19" s="40">
        <f>(E19-G19)/G19</f>
        <v>-0.89830284420355011</v>
      </c>
      <c r="E19" s="41">
        <f>[1]P2!F43</f>
        <v>73146.38</v>
      </c>
      <c r="F19" s="41">
        <f>[1]P2!G43</f>
        <v>60305.452000000005</v>
      </c>
      <c r="G19" s="45">
        <v>719256.89</v>
      </c>
      <c r="H19" s="43"/>
      <c r="I19" s="35"/>
      <c r="J19" s="35"/>
      <c r="K19" s="35"/>
      <c r="L19" s="35" t="s">
        <v>12</v>
      </c>
      <c r="M19" s="44"/>
      <c r="N19" s="38"/>
      <c r="O19" s="28"/>
      <c r="P19" s="4"/>
    </row>
    <row r="20" spans="1:16" ht="18.75" x14ac:dyDescent="0.25">
      <c r="A20" s="1"/>
      <c r="B20" s="1"/>
      <c r="C20" s="39">
        <f>(E20-F20)/F20</f>
        <v>-0.14336917562724014</v>
      </c>
      <c r="D20" s="40">
        <f>(E20-G20)/G20</f>
        <v>-0.92816351067027347</v>
      </c>
      <c r="E20" s="41">
        <f>[1]P2!C43</f>
        <v>478</v>
      </c>
      <c r="F20" s="41">
        <f>[1]P2!D43</f>
        <v>558</v>
      </c>
      <c r="G20" s="45">
        <v>6654</v>
      </c>
      <c r="H20" s="43"/>
      <c r="I20" s="35"/>
      <c r="J20" s="35"/>
      <c r="K20" s="35"/>
      <c r="L20" s="35" t="s">
        <v>14</v>
      </c>
      <c r="M20" s="44"/>
      <c r="N20" s="38"/>
      <c r="O20" s="28"/>
      <c r="P20" s="4"/>
    </row>
    <row r="21" spans="1:16" ht="18.75" x14ac:dyDescent="0.25">
      <c r="A21" s="1"/>
      <c r="B21" s="1"/>
      <c r="C21" s="46"/>
      <c r="D21" s="40"/>
      <c r="E21" s="41"/>
      <c r="F21" s="41"/>
      <c r="G21" s="48"/>
      <c r="H21" s="43"/>
      <c r="I21" s="35"/>
      <c r="J21" s="35"/>
      <c r="K21" s="35"/>
      <c r="L21" s="35"/>
      <c r="M21" s="44"/>
      <c r="N21" s="38"/>
      <c r="O21" s="28"/>
      <c r="P21" s="4"/>
    </row>
    <row r="22" spans="1:16" ht="18.75" x14ac:dyDescent="0.25">
      <c r="A22" s="1"/>
      <c r="B22" s="1"/>
      <c r="C22" s="46"/>
      <c r="D22" s="40"/>
      <c r="E22" s="41"/>
      <c r="F22" s="41"/>
      <c r="G22" s="48"/>
      <c r="H22" s="33"/>
      <c r="I22" s="34"/>
      <c r="J22" s="35"/>
      <c r="K22" s="36" t="s">
        <v>15</v>
      </c>
      <c r="L22" s="36"/>
      <c r="M22" s="37"/>
      <c r="N22" s="38"/>
      <c r="O22" s="28"/>
      <c r="P22" s="4"/>
    </row>
    <row r="23" spans="1:16" ht="18.75" x14ac:dyDescent="0.25">
      <c r="A23" s="1"/>
      <c r="B23" s="1"/>
      <c r="C23" s="39">
        <f>(E23-F23)/F23</f>
        <v>-0.36363636363636365</v>
      </c>
      <c r="D23" s="40">
        <f>(E23-G23)/G23</f>
        <v>-0.93396226415094341</v>
      </c>
      <c r="E23" s="41">
        <f>[1]P11!I21</f>
        <v>7</v>
      </c>
      <c r="F23" s="41">
        <f>[1]P11!I16</f>
        <v>11</v>
      </c>
      <c r="G23" s="45">
        <v>106</v>
      </c>
      <c r="H23" s="43"/>
      <c r="I23" s="35"/>
      <c r="J23" s="35"/>
      <c r="K23" s="35"/>
      <c r="L23" s="35" t="s">
        <v>16</v>
      </c>
      <c r="M23" s="44"/>
      <c r="N23" s="38"/>
      <c r="O23" s="28"/>
      <c r="P23" s="4"/>
    </row>
    <row r="24" spans="1:16" ht="18.75" x14ac:dyDescent="0.25">
      <c r="A24" s="1"/>
      <c r="B24" s="1"/>
      <c r="C24" s="39">
        <f>(E24-F24)/F24</f>
        <v>-0.13253818296331296</v>
      </c>
      <c r="D24" s="40">
        <f>(E24-G24)/G24</f>
        <v>-0.92560195000742729</v>
      </c>
      <c r="E24" s="41">
        <f>[1]P11!E21</f>
        <v>1101.8499999999999</v>
      </c>
      <c r="F24" s="41">
        <f>[1]P11!E16</f>
        <v>1270.2</v>
      </c>
      <c r="G24" s="45">
        <v>14810.2</v>
      </c>
      <c r="H24" s="43"/>
      <c r="I24" s="35"/>
      <c r="J24" s="35"/>
      <c r="K24" s="35"/>
      <c r="L24" s="35" t="s">
        <v>17</v>
      </c>
      <c r="M24" s="44"/>
      <c r="N24" s="38"/>
      <c r="O24" s="28"/>
      <c r="P24" s="4"/>
    </row>
    <row r="25" spans="1:16" ht="18.75" x14ac:dyDescent="0.25">
      <c r="A25" s="1"/>
      <c r="B25" s="1"/>
      <c r="C25" s="39">
        <f>(E25-F25)/F25</f>
        <v>-0.25664868885995906</v>
      </c>
      <c r="D25" s="40">
        <f>(E25-G25)/G25</f>
        <v>-0.9448249341839301</v>
      </c>
      <c r="E25" s="41">
        <f>[1]P11!C21</f>
        <v>67.149600000000007</v>
      </c>
      <c r="F25" s="41">
        <f>[1]P11!C16</f>
        <v>90.333600000000004</v>
      </c>
      <c r="G25" s="42">
        <v>1217.028</v>
      </c>
      <c r="H25" s="43"/>
      <c r="I25" s="35"/>
      <c r="J25" s="35"/>
      <c r="K25" s="35"/>
      <c r="L25" s="35" t="s">
        <v>18</v>
      </c>
      <c r="M25" s="44"/>
      <c r="N25" s="38"/>
      <c r="O25" s="49"/>
      <c r="P25" s="4"/>
    </row>
    <row r="26" spans="1:16" ht="19.5" thickBot="1" x14ac:dyDescent="0.3">
      <c r="A26" s="1"/>
      <c r="B26" s="1"/>
      <c r="C26" s="50"/>
      <c r="D26" s="51"/>
      <c r="E26" s="52"/>
      <c r="F26" s="53"/>
      <c r="G26" s="54"/>
      <c r="H26" s="55"/>
      <c r="I26" s="56"/>
      <c r="J26" s="56"/>
      <c r="K26" s="56"/>
      <c r="L26" s="56"/>
      <c r="M26" s="57"/>
      <c r="N26" s="38"/>
      <c r="O26" s="49"/>
      <c r="P26" s="4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2.5" x14ac:dyDescent="0.25">
      <c r="A31" s="1"/>
      <c r="B31" s="1"/>
      <c r="C31" s="10" t="s">
        <v>19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"/>
      <c r="P31" s="1"/>
    </row>
    <row r="32" spans="1:16" ht="22.5" x14ac:dyDescent="0.25">
      <c r="A32" s="1"/>
      <c r="B32" s="1"/>
      <c r="C32" s="10" t="s">
        <v>20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"/>
    </row>
    <row r="33" spans="1:16" ht="18.75" x14ac:dyDescent="0.25">
      <c r="A33" s="1"/>
      <c r="B33" s="1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1"/>
    </row>
    <row r="34" spans="1:16" ht="15.75" thickBot="1" x14ac:dyDescent="0.3">
      <c r="A34" s="1"/>
      <c r="B34" s="59"/>
      <c r="C34" s="59"/>
      <c r="D34" s="3"/>
      <c r="E34" s="3"/>
      <c r="F34" s="1"/>
      <c r="G34" s="1"/>
      <c r="H34" s="1"/>
      <c r="I34" s="1"/>
      <c r="J34" s="1"/>
      <c r="K34" s="1"/>
      <c r="L34" s="4"/>
      <c r="M34" s="59" t="s">
        <v>21</v>
      </c>
      <c r="N34" s="59"/>
      <c r="O34" s="4"/>
      <c r="P34" s="1"/>
    </row>
    <row r="35" spans="1:16" ht="16.5" thickBot="1" x14ac:dyDescent="0.3">
      <c r="A35" s="1"/>
      <c r="B35" s="60" t="s">
        <v>22</v>
      </c>
      <c r="C35" s="61" t="s">
        <v>23</v>
      </c>
      <c r="D35" s="61" t="s">
        <v>24</v>
      </c>
      <c r="E35" s="61" t="s">
        <v>25</v>
      </c>
      <c r="F35" s="61" t="s">
        <v>26</v>
      </c>
      <c r="G35" s="61" t="s">
        <v>27</v>
      </c>
      <c r="H35" s="61" t="s">
        <v>28</v>
      </c>
      <c r="I35" s="61" t="s">
        <v>29</v>
      </c>
      <c r="J35" s="61" t="s">
        <v>30</v>
      </c>
      <c r="K35" s="61" t="s">
        <v>31</v>
      </c>
      <c r="L35" s="61" t="s">
        <v>32</v>
      </c>
      <c r="M35" s="61" t="s">
        <v>33</v>
      </c>
      <c r="N35" s="62" t="s">
        <v>34</v>
      </c>
      <c r="O35" s="63" t="s">
        <v>35</v>
      </c>
      <c r="P35" s="1"/>
    </row>
    <row r="36" spans="1:16" ht="16.5" thickBot="1" x14ac:dyDescent="0.3">
      <c r="A36" s="1"/>
      <c r="B36" s="64">
        <v>719.3</v>
      </c>
      <c r="C36" s="65">
        <v>579.5</v>
      </c>
      <c r="D36" s="65">
        <v>496.8</v>
      </c>
      <c r="E36" s="65">
        <v>440.2</v>
      </c>
      <c r="F36" s="65">
        <v>402.6</v>
      </c>
      <c r="G36" s="65">
        <v>386.7</v>
      </c>
      <c r="H36" s="65">
        <v>316.8</v>
      </c>
      <c r="I36" s="65">
        <v>260.89999999999998</v>
      </c>
      <c r="J36" s="65">
        <v>195.9</v>
      </c>
      <c r="K36" s="65">
        <v>153.69999999999999</v>
      </c>
      <c r="L36" s="66">
        <v>77.099999999999994</v>
      </c>
      <c r="M36" s="66">
        <v>9.6</v>
      </c>
      <c r="N36" s="67">
        <v>2018</v>
      </c>
      <c r="O36" s="63"/>
      <c r="P36" s="1"/>
    </row>
    <row r="37" spans="1:16" ht="16.5" thickBot="1" x14ac:dyDescent="0.3">
      <c r="A37" s="68"/>
      <c r="B37" s="69">
        <v>680.1</v>
      </c>
      <c r="C37" s="70">
        <v>520.4</v>
      </c>
      <c r="D37" s="71">
        <v>444.8</v>
      </c>
      <c r="E37" s="71">
        <v>339.2</v>
      </c>
      <c r="F37" s="65">
        <v>239.8</v>
      </c>
      <c r="G37" s="71">
        <v>215.2</v>
      </c>
      <c r="H37" s="71">
        <v>159.4</v>
      </c>
      <c r="I37" s="71">
        <v>111.9</v>
      </c>
      <c r="J37" s="71">
        <v>93.6</v>
      </c>
      <c r="K37" s="71">
        <v>64.400000000000006</v>
      </c>
      <c r="L37" s="72">
        <v>15.8</v>
      </c>
      <c r="M37" s="72">
        <v>0</v>
      </c>
      <c r="N37" s="67">
        <v>2019</v>
      </c>
      <c r="O37" s="73">
        <f>(M37+21153.994)/1000</f>
        <v>21.153993999999997</v>
      </c>
      <c r="P37" s="68"/>
    </row>
    <row r="38" spans="1:16" ht="16.5" thickBot="1" x14ac:dyDescent="0.3">
      <c r="A38" s="1"/>
      <c r="B38" s="69">
        <v>506.3</v>
      </c>
      <c r="C38" s="70">
        <v>378.1</v>
      </c>
      <c r="D38" s="71">
        <v>334.8</v>
      </c>
      <c r="E38" s="71">
        <v>253.2</v>
      </c>
      <c r="F38" s="65">
        <v>210.9</v>
      </c>
      <c r="G38" s="71">
        <v>189.1</v>
      </c>
      <c r="H38" s="71">
        <v>162.9</v>
      </c>
      <c r="I38" s="71">
        <v>93.4</v>
      </c>
      <c r="J38" s="71">
        <v>93.3</v>
      </c>
      <c r="K38" s="71">
        <v>70.2</v>
      </c>
      <c r="L38" s="72">
        <v>55.6</v>
      </c>
      <c r="M38" s="72">
        <v>6.9</v>
      </c>
      <c r="N38" s="74">
        <v>2020</v>
      </c>
      <c r="O38" s="73">
        <f>(M38+9832.914)/1000</f>
        <v>9.8398140000000005</v>
      </c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mergeCells count="20">
    <mergeCell ref="K13:M13"/>
    <mergeCell ref="K17:M17"/>
    <mergeCell ref="K22:M22"/>
    <mergeCell ref="C31:N31"/>
    <mergeCell ref="C32:O32"/>
    <mergeCell ref="B34:C34"/>
    <mergeCell ref="M34:N34"/>
    <mergeCell ref="C8:M8"/>
    <mergeCell ref="C10:D10"/>
    <mergeCell ref="E11:E12"/>
    <mergeCell ref="F11:F12"/>
    <mergeCell ref="G11:G12"/>
    <mergeCell ref="H11:M11"/>
    <mergeCell ref="H12:M12"/>
    <mergeCell ref="A2:F2"/>
    <mergeCell ref="K2:O2"/>
    <mergeCell ref="A3:F3"/>
    <mergeCell ref="J3:O3"/>
    <mergeCell ref="C6:M6"/>
    <mergeCell ref="C7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2021-05-25T10:21:57Z</dcterms:created>
  <dcterms:modified xsi:type="dcterms:W3CDTF">2021-05-25T10:24:46Z</dcterms:modified>
</cp:coreProperties>
</file>