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0320" windowHeight="7605" tabRatio="806" activeTab="5"/>
  </bookViews>
  <sheets>
    <sheet name="S-Agri" sheetId="138" r:id="rId1"/>
    <sheet name="Agric1" sheetId="54" r:id="rId2"/>
    <sheet name="Agric2" sheetId="300" r:id="rId3"/>
    <sheet name="Agric3" sheetId="55" r:id="rId4"/>
    <sheet name="Agric4" sheetId="56" r:id="rId5"/>
    <sheet name="Agric5" sheetId="57" r:id="rId6"/>
    <sheet name="Agric6" sheetId="58" r:id="rId7"/>
    <sheet name="Agric7" sheetId="59" r:id="rId8"/>
    <sheet name="Agric8" sheetId="60" r:id="rId9"/>
    <sheet name="Agric9" sheetId="296" r:id="rId10"/>
    <sheet name="Agric10" sheetId="297" r:id="rId11"/>
    <sheet name="Agric11" sheetId="61" r:id="rId12"/>
    <sheet name="Agric12" sheetId="62" r:id="rId13"/>
    <sheet name="Agric13" sheetId="63" r:id="rId14"/>
    <sheet name="Agric14" sheetId="64" r:id="rId15"/>
    <sheet name="Agric15" sheetId="65" r:id="rId16"/>
    <sheet name="Agric16" sheetId="66" r:id="rId17"/>
    <sheet name="Agric17" sheetId="122" r:id="rId18"/>
    <sheet name="Agric18" sheetId="320" r:id="rId19"/>
    <sheet name="Agric19" sheetId="319" r:id="rId20"/>
    <sheet name="Agric20" sheetId="298" r:id="rId21"/>
    <sheet name="Agric21" sheetId="299" r:id="rId22"/>
    <sheet name="Agricult22" sheetId="361" r:id="rId23"/>
    <sheet name="Environnement" sheetId="362" r:id="rId24"/>
  </sheets>
  <externalReferences>
    <externalReference r:id="rId25"/>
    <externalReference r:id="rId26"/>
  </externalReferences>
  <definedNames>
    <definedName name="_tab13">'[1]خصائص السكان'!$A$274:$H$321</definedName>
    <definedName name="_tab4">'[1]خصائص السكان'!$H$88</definedName>
    <definedName name="azerty" localSheetId="22">#REF!</definedName>
    <definedName name="azerty">#REF!</definedName>
    <definedName name="brancheactivite">'[1]خصائص السكان'!$A$170:$L$224</definedName>
    <definedName name="e" localSheetId="22">#REF!</definedName>
    <definedName name="e">#REF!</definedName>
    <definedName name="gr" localSheetId="22">#REF!</definedName>
    <definedName name="gr">#REF!</definedName>
    <definedName name="grbranchactivit" localSheetId="22">#REF!</definedName>
    <definedName name="grbranchactivit">#REF!</definedName>
    <definedName name="grpopactive2015" localSheetId="22">#REF!</definedName>
    <definedName name="grpopactive2015">#REF!</definedName>
    <definedName name="grstructureage" localSheetId="22">#REF!</definedName>
    <definedName name="grstructureage">#REF!</definedName>
    <definedName name="jjjj" localSheetId="22">#REF!</definedName>
    <definedName name="jjjj">#REF!</definedName>
    <definedName name="kkkk" localSheetId="22">#REF!</definedName>
    <definedName name="kkkk">#REF!</definedName>
    <definedName name="LégendeFR" localSheetId="22">#REF!,#REF!,#REF!,#REF!,#REF!,#REF!,#REF!,#REF!,#REF!,#REF!,#REF!,#REF!,#REF!,#REF!,#REF!,#REF!,#REF!,#REF!,#REF!</definedName>
    <definedName name="LégendeFR">#REF!,#REF!,#REF!,#REF!,#REF!,#REF!,#REF!,#REF!,#REF!,#REF!,#REF!,#REF!,#REF!,#REF!,#REF!,#REF!,#REF!,#REF!,#REF!</definedName>
    <definedName name="mmmm" localSheetId="22">#REF!</definedName>
    <definedName name="mmmm">#REF!</definedName>
    <definedName name="niveauinstruction">'[1]خصائص السكان'!$A$231:$J$273</definedName>
    <definedName name="pojk" localSheetId="22">#REF!</definedName>
    <definedName name="pojk">#REF!</definedName>
    <definedName name="popactive">'[1]خصائص السكان'!$A$141:$J$169</definedName>
    <definedName name="q" localSheetId="22">#REF!</definedName>
    <definedName name="q">#REF!</definedName>
    <definedName name="s" localSheetId="22">#REF!</definedName>
    <definedName name="s">#REF!</definedName>
    <definedName name="SMFR2" localSheetId="22">#REF!,#REF!,#REF!,#REF!,#REF!,#REF!,#REF!,#REF!,#REF!,#REF!,#REF!,#REF!,#REF!,#REF!,#REF!</definedName>
    <definedName name="SMFR2">#REF!,#REF!,#REF!,#REF!,#REF!,#REF!,#REF!,#REF!,#REF!,#REF!,#REF!,#REF!,#REF!,#REF!,#REF!</definedName>
    <definedName name="SommaireAR" localSheetId="22">#REF!,#REF!,#REF!,#REF!,#REF!,#REF!,#REF!,#REF!,#REF!,#REF!,#REF!,#REF!,#REF!,#REF!,#REF!,#REF!,#REF!,#REF!,#REF!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 localSheetId="22">#REF!,#REF!,#REF!</definedName>
    <definedName name="SommaireARN1">#REF!,#REF!,#REF!</definedName>
    <definedName name="SommaireARN2" localSheetId="22">#REF!,#REF!,#REF!,#REF!,#REF!,#REF!,#REF!,#REF!,#REF!,#REF!,#REF!,#REF!,#REF!,#REF!,#REF!</definedName>
    <definedName name="SommaireARN2">#REF!,#REF!,#REF!,#REF!,#REF!,#REF!,#REF!,#REF!,#REF!,#REF!,#REF!,#REF!,#REF!,#REF!,#REF!</definedName>
    <definedName name="SommaireFR" localSheetId="22">#REF!,#REF!,#REF!,#REF!,#REF!,#REF!,#REF!,#REF!,#REF!,#REF!,#REF!,#REF!,#REF!,#REF!,#REF!,#REF!,#REF!,#REF!,#REF!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 localSheetId="22">#REF!,#REF!,#REF!</definedName>
    <definedName name="SommaireFRN1">#REF!,#REF!,#REF!</definedName>
    <definedName name="SommaireFRN2" localSheetId="22">#REF!,#REF!,#REF!,#REF!,#REF!,#REF!,#REF!,#REF!,#REF!,#REF!,#REF!,#REF!,#REF!,#REF!</definedName>
    <definedName name="SommaireFRN2">#REF!,#REF!,#REF!,#REF!,#REF!,#REF!,#REF!,#REF!,#REF!,#REF!,#REF!,#REF!,#REF!,#REF!</definedName>
    <definedName name="SommaireFRN3" localSheetId="22">#REF!,#REF!,#REF!,#REF!,#REF!,#REF!,#REF!,#REF!,#REF!,#REF!,#REF!,#REF!,#REF!,#REF!,#REF!,#REF!,#REF!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 localSheetId="22">#REF!,#REF!,#REF!,#REF!,#REF!,#REF!,#REF!,#REF!,#REF!,#REF!,#REF!,#REF!,#REF!,#REF!,#REF!,#REF!,#REF!,#REF!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 localSheetId="22">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 localSheetId="22">#REF!</definedName>
    <definedName name="z">#REF!</definedName>
    <definedName name="_xlnm.Print_Area" localSheetId="1">Agric1!$B$2:$P$14</definedName>
    <definedName name="_xlnm.Print_Area" localSheetId="10">Agric10!$A$1:$O$16</definedName>
    <definedName name="_xlnm.Print_Area" localSheetId="11">Agric11!$A$2:$L$15</definedName>
    <definedName name="_xlnm.Print_Area" localSheetId="12">Agric12!$A$2:$O$15</definedName>
    <definedName name="_xlnm.Print_Area" localSheetId="13">Agric13!$A$2:$O$14</definedName>
    <definedName name="_xlnm.Print_Area" localSheetId="14">Agric14!$A$2:$L$14</definedName>
    <definedName name="_xlnm.Print_Area" localSheetId="15">Agric15!$A$2:$L$15</definedName>
    <definedName name="_xlnm.Print_Area" localSheetId="16">Agric16!$A$2:$L$15</definedName>
    <definedName name="_xlnm.Print_Area" localSheetId="17">Agric17!$A$2:$M$14</definedName>
    <definedName name="_xlnm.Print_Area" localSheetId="18">Agric18!$A$1:$L$16</definedName>
    <definedName name="_xlnm.Print_Area" localSheetId="19">Agric19!$A$1:$K$13</definedName>
    <definedName name="_xlnm.Print_Area" localSheetId="20">Agric20!$A$1:$L$14</definedName>
    <definedName name="_xlnm.Print_Area" localSheetId="3">Agric3!$A$3:$K$14</definedName>
    <definedName name="_xlnm.Print_Area" localSheetId="4">Agric4!$A$2:$K$14</definedName>
    <definedName name="_xlnm.Print_Area" localSheetId="5">Agric5!$A$2:$L$15</definedName>
    <definedName name="_xlnm.Print_Area" localSheetId="6">Agric6!$A$2:$L$15</definedName>
    <definedName name="_xlnm.Print_Area" localSheetId="7">Agric7!$A$2:$L$15</definedName>
    <definedName name="_xlnm.Print_Area" localSheetId="8">Agric8!$A$2:$O$14</definedName>
    <definedName name="_xlnm.Print_Area" localSheetId="9">Agric9!$B$1:$M$16</definedName>
    <definedName name="_xlnm.Print_Area" localSheetId="22">Agricult22!$B$3:$J$16</definedName>
    <definedName name="_xlnm.Print_Area" localSheetId="0">'S-Agri'!$A$3:$A$4</definedName>
    <definedName name="zone10">'[1]خصائص السكان'!$A$141:$J$169</definedName>
    <definedName name="الصيد_البحري_" localSheetId="22">#REF!</definedName>
    <definedName name="الصيد_البحري_">#REF!</definedName>
    <definedName name="تطور_عدد_السكان_النشيطين_حسب_الفئة_" localSheetId="22">#REF!</definedName>
    <definedName name="تطور_عدد_السكان_النشيطين_حسب_الفئة_">#REF!</definedName>
    <definedName name="تطور_عدد_السكان_حسب_الفئة_العمرية_و_الجنس" localSheetId="22">#REF!</definedName>
    <definedName name="تطور_عدد_السكان_حسب_الفئة_العمرية_و_الجنس">#REF!</definedName>
    <definedName name="تطورالهيكلة_السكانية_من_1984_إلى_2015" localSheetId="22">#REF!</definedName>
    <definedName name="تطورالهيكلة_السكانية_من_1984_إلى_2015">#REF!</definedName>
    <definedName name="توزيع__الأسر_والمساكن_حسب_المعتمدية_1994" localSheetId="22">#REF!</definedName>
    <definedName name="توزيع__الأسر_والمساكن_حسب_المعتمدية_1994">#REF!</definedName>
    <definedName name="توزيع_السكان_النشيطين_المشتغلين_حسب_النشاط_والجنس" localSheetId="22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 localSheetId="22">#REF!</definedName>
    <definedName name="جدول___20____المرحلة_الثانية_من_التعليم_الأساسي_والثانوي">#REF!</definedName>
    <definedName name="جدول_1" localSheetId="22">#REF!</definedName>
    <definedName name="جدول_1">#REF!</definedName>
    <definedName name="جدول_10___توزيع_السكان_النشيطين_المشتغلين_حسب_النشاط_والجنس" localSheetId="22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'[2]خصائص السكان'!$A$166:$L$221</definedName>
    <definedName name="جدول_12__الهجرة_الداخلية_حسب_المعتمدية1987_1994" localSheetId="22">#REF!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'[2]خصائص السكان'!$A$277:$H$311</definedName>
    <definedName name="جدول_13__حركة_سكان_ولاية_المنستير_خلال_هذه_الفترة____1987_1994" localSheetId="22">#REF!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'[2]خصائص السكان'!$A$319:$I$366</definedName>
    <definedName name="جدول_16" localSheetId="22">#REF!</definedName>
    <definedName name="جدول_16">#REF!</definedName>
    <definedName name="جدول_16____نسبة_التنوير_ونسبة_الربط_بماء_الشركة_حسب_المعتمدية" localSheetId="22">#REF!</definedName>
    <definedName name="جدول_16____نسبة_التنوير_ونسبة_الربط_بماء_الشركة_حسب_المعتمدية">#REF!</definedName>
    <definedName name="جدول_17____المرحلة_الأولى_من_التعليم_الأساسي" localSheetId="22">#REF!</definedName>
    <definedName name="جدول_17____المرحلة_الأولى_من_التعليم_الأساسي">#REF!</definedName>
    <definedName name="جدول_18___المرحلة_الثانية_من_التعليم_الأساسي_والثانوي" localSheetId="22">#REF!</definedName>
    <definedName name="جدول_18___المرحلة_الثانية_من_التعليم_الأساسي_والثانوي">#REF!</definedName>
    <definedName name="جدول_19" localSheetId="22">#REF!</definedName>
    <definedName name="جدول_19">#REF!</definedName>
    <definedName name="جدول_19_" localSheetId="22">#REF!</definedName>
    <definedName name="جدول_19_">#REF!</definedName>
    <definedName name="جدول_19____نسبة_التنوير_ونسبة_الربط_بماء_الشركة_حسب_المعتمدية" localSheetId="22">#REF!</definedName>
    <definedName name="جدول_19____نسبة_التنوير_ونسبة_الربط_بماء_الشركة_حسب_المعتمدية">#REF!</definedName>
    <definedName name="جدول_19___المرحلة_الأولى_من_التعليم_الأساسي" localSheetId="22">#REF!</definedName>
    <definedName name="جدول_19___المرحلة_الأولى_من_التعليم_الأساسي">#REF!</definedName>
    <definedName name="جدول_19___المرحلة_الثانية_من_التعليم_الأساسي_والثانوي" localSheetId="22">#REF!,#REF!</definedName>
    <definedName name="جدول_19___المرحلة_الثانية_من_التعليم_الأساسي_والثانوي">#REF!,#REF!</definedName>
    <definedName name="جدول_20__" localSheetId="22">#REF!</definedName>
    <definedName name="جدول_20__">#REF!</definedName>
    <definedName name="جدول_20___المرحلة_الأولى_من_التعليم_الأساسي" localSheetId="22">#REF!</definedName>
    <definedName name="جدول_20___المرحلة_الأولى_من_التعليم_الأساسي">#REF!</definedName>
    <definedName name="جدول_20___المرحلة_الثانية_من_التعليم_الأساسي_والثانوي" localSheetId="22">#REF!</definedName>
    <definedName name="جدول_20___المرحلة_الثانية_من_التعليم_الأساسي_والثانوي">#REF!</definedName>
    <definedName name="جدول_21__" localSheetId="22">#REF!</definedName>
    <definedName name="جدول_21__">#REF!</definedName>
    <definedName name="جدول_21___المرحلة_الأولى_من_التعليم_الأساسي" localSheetId="22">#REF!</definedName>
    <definedName name="جدول_21___المرحلة_الأولى_من_التعليم_الأساسي">#REF!</definedName>
    <definedName name="جدول_21__المرحلة_الأولى_من_التعليم_الأساسي" localSheetId="22">#REF!</definedName>
    <definedName name="جدول_21__المرحلة_الأولى_من_التعليم_الأساسي">#REF!</definedName>
    <definedName name="جدول_22_" localSheetId="22">#REF!</definedName>
    <definedName name="جدول_22_">#REF!</definedName>
    <definedName name="جدول_22___المرحلة_الأولى_من_التعليم_الأساسي" localSheetId="22">#REF!</definedName>
    <definedName name="جدول_22___المرحلة_الأولى_من_التعليم_الأساسي">#REF!</definedName>
    <definedName name="جدول_22___المرحلة_الثانية_من_التعليم_الأساسي_والثانوي" localSheetId="22">#REF!</definedName>
    <definedName name="جدول_22___المرحلة_الثانية_من_التعليم_الأساسي_والثانوي">#REF!</definedName>
    <definedName name="جدول_23__" localSheetId="22">#REF!</definedName>
    <definedName name="جدول_23__">#REF!</definedName>
    <definedName name="جدول_23___المرحلة_الأولى_من_التعليم_الأساسي" localSheetId="22">#REF!</definedName>
    <definedName name="جدول_23___المرحلة_الأولى_من_التعليم_الأساسي">#REF!</definedName>
    <definedName name="جدول_24___المرحلة_الأولى_من_التعليم_الأساسي" localSheetId="22">#REF!</definedName>
    <definedName name="جدول_24___المرحلة_الأولى_من_التعليم_الأساسي">#REF!</definedName>
    <definedName name="جدول_25_" localSheetId="22">#REF!</definedName>
    <definedName name="جدول_25_">#REF!</definedName>
    <definedName name="جدول_25___المرحلة_الأولى_من_التعليم_الأساسي" localSheetId="22">#REF!</definedName>
    <definedName name="جدول_25___المرحلة_الأولى_من_التعليم_الأساسي">#REF!</definedName>
    <definedName name="جدول_25___مرحلة__التعليم_الثانوي" localSheetId="22">#REF!</definedName>
    <definedName name="جدول_25___مرحلة__التعليم_الثانوي">#REF!</definedName>
    <definedName name="جدول_26_" localSheetId="22">#REF!</definedName>
    <definedName name="جدول_26_">#REF!</definedName>
    <definedName name="جدول_26___مرحلة__التعليم_الثانوي" localSheetId="22">#REF!</definedName>
    <definedName name="جدول_26___مرحلة__التعليم_الثانوي">#REF!</definedName>
    <definedName name="جدول_27" localSheetId="22">#REF!</definedName>
    <definedName name="جدول_27">#REF!</definedName>
    <definedName name="جدول_27___مرحلة__التعليم_الثانوي" localSheetId="22">#REF!</definedName>
    <definedName name="جدول_27___مرحلة__التعليم_الثانوي">#REF!</definedName>
    <definedName name="جدول_28___المرحلة_الثانية_من_التعليم_الأساسي_والثانوي_خ________اص" localSheetId="22">#REF!</definedName>
    <definedName name="جدول_28___المرحلة_الثانية_من_التعليم_الأساسي_والثانوي_خ________اص">#REF!</definedName>
    <definedName name="جدول_36____الشباب" localSheetId="22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 localSheetId="22">#REF!</definedName>
    <definedName name="جدول_4___تطور_عدد_السك___ان_حسب_الجنس_و_المعتمدية">#REF!</definedName>
    <definedName name="جدول_5___تطور_عدد_السك___ان_حسب_الوسط_و_المعتمدية">'[2]خصائص السكان'!$A$44:$I$85</definedName>
    <definedName name="جدول_5___تطور_عدد_السكان_حسب_الفئة_العمرية_و_الجنس" localSheetId="22">#REF!</definedName>
    <definedName name="جدول_5___تطور_عدد_السكان_حسب_الفئة_العمرية_و_الجنس">#REF!</definedName>
    <definedName name="جدول_6___تطور_عدد_السكان_حسب_الفئة_العمرية_و_الجنس">'[2]خصائص السكان'!$A$87:$J$132</definedName>
    <definedName name="جدول_7___تطور__المستوى_التعليمي_للسكان_حسب_الجنس" localSheetId="22">#REF!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'[2]خصائص السكان'!$A$232:$J$276</definedName>
    <definedName name="جدول_9__تطور_عدد_السكان_النشيطين_حسب_الفئة_العمرية_و_الجنس" localSheetId="22">#REF!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 localSheetId="22">#REF!</definedName>
    <definedName name="رسماسر">#REF!</definedName>
    <definedName name="صافي_الهجرة_الداخلية_حسب_المعتمدية_خلال_فترة1987_1994">'[1]خصائص السكان'!$A$352:$H$376</definedName>
    <definedName name="صفحة2" localSheetId="22">#REF!</definedName>
    <definedName name="صفحة2">#REF!</definedName>
    <definedName name="مساكنوأسر" localSheetId="22">#REF!</definedName>
    <definedName name="مساكنوأسر">#REF!</definedName>
    <definedName name="مستويتعليم" localSheetId="22">#REF!</definedName>
    <definedName name="مستويتعليم">#REF!</definedName>
    <definedName name="نسبة__ربط_الأسر_بشبكة__الشركة_الوطنية_لإستغلال_وتوزيع_المياه_حسب_المعتمدية1994" localSheetId="22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 localSheetId="22">#REF!</definedName>
    <definedName name="نسبة_التنوير_حسب_المعتمدية_1994">#REF!</definedName>
    <definedName name="هجرة" localSheetId="22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H14" i="300"/>
  <c r="E14"/>
  <c r="I13" i="54"/>
  <c r="D13" i="362" l="1"/>
  <c r="J14" i="59" l="1"/>
  <c r="G14"/>
  <c r="M14" i="62" l="1"/>
  <c r="J14" i="61"/>
  <c r="H15" i="296"/>
  <c r="D14" i="59"/>
  <c r="D13"/>
  <c r="D11"/>
  <c r="D10"/>
  <c r="D9"/>
  <c r="D8"/>
  <c r="G15" i="320" l="1"/>
  <c r="F15"/>
  <c r="E15"/>
  <c r="D15"/>
  <c r="C15"/>
  <c r="B15"/>
  <c r="J13" i="122"/>
  <c r="G13"/>
  <c r="D13"/>
  <c r="G14" i="361"/>
  <c r="G14" i="58" l="1"/>
  <c r="D14"/>
  <c r="G15" i="297"/>
  <c r="J14" i="62"/>
  <c r="G14"/>
  <c r="D14"/>
  <c r="J14" i="298"/>
  <c r="G14"/>
  <c r="D14"/>
  <c r="H14" i="361"/>
  <c r="F14"/>
  <c r="E14"/>
  <c r="J15" i="299" l="1"/>
  <c r="G15"/>
  <c r="D15"/>
  <c r="J14" i="66"/>
  <c r="G14"/>
  <c r="D14"/>
  <c r="J14" i="65"/>
  <c r="G14"/>
  <c r="D14"/>
  <c r="J13" i="64"/>
  <c r="G13"/>
  <c r="D13"/>
  <c r="J13" i="63"/>
  <c r="G13"/>
  <c r="D13"/>
  <c r="D14" i="61"/>
  <c r="E15" i="296"/>
  <c r="M15" i="297"/>
  <c r="K15" i="296"/>
  <c r="J14" i="57"/>
  <c r="G14"/>
  <c r="D14"/>
  <c r="J12" i="56"/>
  <c r="G12"/>
  <c r="D12"/>
  <c r="J13" i="55"/>
  <c r="G13"/>
  <c r="D13"/>
  <c r="G8" i="60"/>
  <c r="G9"/>
  <c r="G10"/>
  <c r="G11"/>
  <c r="G12"/>
  <c r="G13"/>
  <c r="G7"/>
  <c r="I15" i="299" l="1"/>
  <c r="H15"/>
  <c r="F15"/>
  <c r="E15"/>
  <c r="C15"/>
  <c r="B15"/>
  <c r="C13" i="63"/>
  <c r="E13"/>
  <c r="F13"/>
  <c r="H13"/>
  <c r="I13"/>
  <c r="B13"/>
  <c r="C14" i="62"/>
  <c r="E14"/>
  <c r="F14"/>
  <c r="B14"/>
  <c r="H15" i="297"/>
  <c r="I15"/>
  <c r="J15"/>
  <c r="K15"/>
  <c r="L15"/>
  <c r="E15"/>
  <c r="F15"/>
  <c r="C15"/>
  <c r="D15"/>
  <c r="B15"/>
  <c r="I14" i="298"/>
  <c r="H14"/>
  <c r="F14"/>
  <c r="E14"/>
  <c r="C14"/>
  <c r="B14"/>
  <c r="L14" i="62"/>
  <c r="K14"/>
  <c r="J15" i="296"/>
  <c r="I15"/>
  <c r="D15"/>
  <c r="C15"/>
  <c r="J8" i="60"/>
  <c r="J9"/>
  <c r="J10"/>
  <c r="J11"/>
  <c r="J12"/>
  <c r="J13"/>
  <c r="J7"/>
  <c r="D8"/>
  <c r="D9"/>
  <c r="D10"/>
  <c r="D11"/>
  <c r="D12"/>
  <c r="D13"/>
  <c r="D7"/>
  <c r="C13" i="122"/>
  <c r="E13"/>
  <c r="F13"/>
  <c r="H13"/>
  <c r="I13"/>
  <c r="B13"/>
  <c r="C14" i="66"/>
  <c r="H14"/>
  <c r="I14"/>
  <c r="B14"/>
  <c r="C14" i="65"/>
  <c r="E14"/>
  <c r="F14"/>
  <c r="H14"/>
  <c r="I14"/>
  <c r="B14"/>
  <c r="C13" i="64"/>
  <c r="E13"/>
  <c r="F13"/>
  <c r="H13"/>
  <c r="I13"/>
  <c r="B13"/>
  <c r="I14" i="62"/>
  <c r="H14"/>
  <c r="G14" i="61"/>
  <c r="C14"/>
  <c r="E14"/>
  <c r="F14"/>
  <c r="H14"/>
  <c r="I14"/>
  <c r="B14"/>
  <c r="L7" i="60"/>
  <c r="L8"/>
  <c r="L9"/>
  <c r="L10"/>
  <c r="L11"/>
  <c r="L12"/>
  <c r="K8"/>
  <c r="K9"/>
  <c r="K10"/>
  <c r="K11"/>
  <c r="K12"/>
  <c r="K7"/>
  <c r="F7"/>
  <c r="F8"/>
  <c r="F9"/>
  <c r="F10"/>
  <c r="F11"/>
  <c r="F12"/>
  <c r="E8"/>
  <c r="E9"/>
  <c r="E10"/>
  <c r="E11"/>
  <c r="E12"/>
  <c r="E7"/>
  <c r="I7"/>
  <c r="I8"/>
  <c r="I9"/>
  <c r="I10"/>
  <c r="I11"/>
  <c r="I12"/>
  <c r="H8"/>
  <c r="H9"/>
  <c r="H10"/>
  <c r="H11"/>
  <c r="H12"/>
  <c r="H7"/>
  <c r="C7"/>
  <c r="C8"/>
  <c r="C9"/>
  <c r="C10"/>
  <c r="C11"/>
  <c r="C12"/>
  <c r="B8"/>
  <c r="B9"/>
  <c r="B10"/>
  <c r="B11"/>
  <c r="B12"/>
  <c r="B7"/>
  <c r="C14" i="59"/>
  <c r="E14"/>
  <c r="F14"/>
  <c r="L13" i="60" s="1"/>
  <c r="H14" i="59"/>
  <c r="I14"/>
  <c r="B14"/>
  <c r="H14" i="58"/>
  <c r="I14"/>
  <c r="F14"/>
  <c r="E14"/>
  <c r="C14"/>
  <c r="B14"/>
  <c r="H13" i="60" s="1"/>
  <c r="I14" i="57"/>
  <c r="F14"/>
  <c r="H14"/>
  <c r="E14"/>
  <c r="C14"/>
  <c r="B14"/>
  <c r="C12" i="56"/>
  <c r="E12"/>
  <c r="F12"/>
  <c r="H12"/>
  <c r="I12"/>
  <c r="B12"/>
  <c r="I13" i="55"/>
  <c r="H13"/>
  <c r="F13"/>
  <c r="E13"/>
  <c r="C13"/>
  <c r="B13"/>
  <c r="F13" i="60" l="1"/>
  <c r="K13"/>
  <c r="E13"/>
  <c r="C13"/>
  <c r="B13"/>
  <c r="I13"/>
  <c r="M11"/>
  <c r="M10"/>
  <c r="M13"/>
  <c r="M8"/>
  <c r="M12"/>
  <c r="M7"/>
  <c r="M9"/>
</calcChain>
</file>

<file path=xl/sharedStrings.xml><?xml version="1.0" encoding="utf-8"?>
<sst xmlns="http://schemas.openxmlformats.org/spreadsheetml/2006/main" count="728" uniqueCount="320">
  <si>
    <t xml:space="preserve">المعتمدية </t>
  </si>
  <si>
    <t>المجموع</t>
  </si>
  <si>
    <t>DELEGATION</t>
  </si>
  <si>
    <t>المعتمدية</t>
  </si>
  <si>
    <t>Délégation</t>
  </si>
  <si>
    <t>الولاية</t>
  </si>
  <si>
    <t>Total</t>
  </si>
  <si>
    <t>GOUVERNORAT</t>
  </si>
  <si>
    <t xml:space="preserve">TOTAL   </t>
  </si>
  <si>
    <t>Dont féminin</t>
  </si>
  <si>
    <t xml:space="preserve">TOTAL     </t>
  </si>
  <si>
    <t xml:space="preserve">Evolution de l'exploitation des Lacs Collinaires </t>
  </si>
  <si>
    <t xml:space="preserve"> عدد البحيرات</t>
  </si>
  <si>
    <t>Nbre de lacs</t>
  </si>
  <si>
    <t xml:space="preserve">المجموع  </t>
  </si>
  <si>
    <t>المصدر: المندوبية الجهوية للتنمية الفلاحية</t>
  </si>
  <si>
    <t>تطور الموارد المائية حسب المائدة السطحية</t>
  </si>
  <si>
    <t>إسم المائدة</t>
  </si>
  <si>
    <t xml:space="preserve">عدد الآبـــار </t>
  </si>
  <si>
    <t>Nom de nappe</t>
  </si>
  <si>
    <t xml:space="preserve"> Nbre de puits </t>
  </si>
  <si>
    <t>Ressources (Mm3)</t>
  </si>
  <si>
    <t>Exploitation (Mm3)</t>
  </si>
  <si>
    <t xml:space="preserve">المجموع        </t>
  </si>
  <si>
    <t xml:space="preserve">Total     </t>
  </si>
  <si>
    <t>تطور الموارد المائية حسب المائدة العميقة</t>
  </si>
  <si>
    <t xml:space="preserve">Evolution des ressources hydriques par nappe profonde </t>
  </si>
  <si>
    <t>اسم المائدة</t>
  </si>
  <si>
    <t>عدد الآبـــار</t>
  </si>
  <si>
    <t>Nbre de puits</t>
  </si>
  <si>
    <t xml:space="preserve">المجموع       </t>
  </si>
  <si>
    <t xml:space="preserve">Total    </t>
  </si>
  <si>
    <t>تطور مساحة الأراضي الفلاحية حسب المؤهلات</t>
  </si>
  <si>
    <t xml:space="preserve">Evolution de superficie des Terres Agricoles selon la vocation </t>
  </si>
  <si>
    <t>الوحدة : هك</t>
  </si>
  <si>
    <t>Unité : ha</t>
  </si>
  <si>
    <t>أراضي غير صالحة للزراعة</t>
  </si>
  <si>
    <t>Terres agricoles</t>
  </si>
  <si>
    <t>Terres non labourables</t>
  </si>
  <si>
    <t xml:space="preserve">المجموع      </t>
  </si>
  <si>
    <t>تطور المساحات السقوية العمومية حسب المعتمدية</t>
  </si>
  <si>
    <t xml:space="preserve">Evolution des Périmètres Publics Irrigués selon la Délégation </t>
  </si>
  <si>
    <t xml:space="preserve">  الوحدة: هكتار</t>
  </si>
  <si>
    <t>Unité : Ha</t>
  </si>
  <si>
    <t xml:space="preserve">المساحات القابلة للري </t>
  </si>
  <si>
    <t xml:space="preserve">المساحات المروية </t>
  </si>
  <si>
    <t xml:space="preserve">المساحات المستغلة </t>
  </si>
  <si>
    <t>Superficies irrigables</t>
  </si>
  <si>
    <t>Superficies irriguées</t>
  </si>
  <si>
    <t>Superficies exploitées</t>
  </si>
  <si>
    <t xml:space="preserve">المجموع   </t>
  </si>
  <si>
    <t>تطور المساحات السقوية الخاصة حسب المعتمدية</t>
  </si>
  <si>
    <t>Evolution des Périmètres Irrigués Privés selon la Délégation</t>
  </si>
  <si>
    <t>الوحدة : هكتار</t>
  </si>
  <si>
    <t>المساحات القابلة للري</t>
  </si>
  <si>
    <t>المساحات المروية</t>
  </si>
  <si>
    <t>المساحات المستغلة</t>
  </si>
  <si>
    <t xml:space="preserve">المجموع    </t>
  </si>
  <si>
    <t xml:space="preserve">تطور مؤشرات المساحات السقوية </t>
  </si>
  <si>
    <t xml:space="preserve">Evolution des indicateurs des périmètres irrigués  </t>
  </si>
  <si>
    <t xml:space="preserve"> نسبة التكثيف      (%)        Taux d'intensification </t>
  </si>
  <si>
    <t xml:space="preserve"> نسبة الإستغلال     (%)        Taux d'exploitation  </t>
  </si>
  <si>
    <t>عمومي    Public</t>
  </si>
  <si>
    <t>خاص     Privé</t>
  </si>
  <si>
    <t>تطور الإنتاج النباتي حسب الصنف</t>
  </si>
  <si>
    <t xml:space="preserve">Evolution de la Production Végétale selon l'Espèce </t>
  </si>
  <si>
    <t>الوحدة : طن</t>
  </si>
  <si>
    <t>الخضروات</t>
  </si>
  <si>
    <t xml:space="preserve">زراعات صناعية  </t>
  </si>
  <si>
    <t>Cultures Industrielles</t>
  </si>
  <si>
    <t>Unité : tonne</t>
  </si>
  <si>
    <t>الحبوب</t>
  </si>
  <si>
    <t>بقول</t>
  </si>
  <si>
    <t>الأعلاف</t>
  </si>
  <si>
    <t>Céréaliculture</t>
  </si>
  <si>
    <t>Légumineuses</t>
  </si>
  <si>
    <t xml:space="preserve">تطور تربية الماشية حسب الصنف </t>
  </si>
  <si>
    <t xml:space="preserve">Evolution du Cheptel selon l'Espèce </t>
  </si>
  <si>
    <t xml:space="preserve">الوحدة : أنثى منتجة </t>
  </si>
  <si>
    <t>Unité : femelle productive</t>
  </si>
  <si>
    <t xml:space="preserve">أبقار </t>
  </si>
  <si>
    <t xml:space="preserve">أغنام </t>
  </si>
  <si>
    <t xml:space="preserve">ماعز </t>
  </si>
  <si>
    <t xml:space="preserve">Bovins </t>
  </si>
  <si>
    <t xml:space="preserve">Ovins </t>
  </si>
  <si>
    <t xml:space="preserve">Caprins </t>
  </si>
  <si>
    <t xml:space="preserve">المصدر :  المندوبية الجهوية للتنمية الفلاحية </t>
  </si>
  <si>
    <t xml:space="preserve">تطور تربية الماشية الصغرى </t>
  </si>
  <si>
    <t xml:space="preserve">Evolution du petit élevage  </t>
  </si>
  <si>
    <t>Apicultures (ruches)</t>
  </si>
  <si>
    <t xml:space="preserve">Evolution de la Production Animale selon l'Espèce </t>
  </si>
  <si>
    <t>لحوم حمراء</t>
  </si>
  <si>
    <t>لحوم بيضاء</t>
  </si>
  <si>
    <t>حليب</t>
  </si>
  <si>
    <t>Viandes rouges</t>
  </si>
  <si>
    <t>Viandes blanches</t>
  </si>
  <si>
    <t>Lait</t>
  </si>
  <si>
    <t xml:space="preserve">المجموع     </t>
  </si>
  <si>
    <t>المـصــــدر  :   المندوبية  الجهوية  للتنمية  الفلاحية</t>
  </si>
  <si>
    <t xml:space="preserve"> الوحدة : طن</t>
  </si>
  <si>
    <t xml:space="preserve">صوف </t>
  </si>
  <si>
    <t>عسل</t>
  </si>
  <si>
    <t xml:space="preserve">Laine </t>
  </si>
  <si>
    <t>Miel</t>
  </si>
  <si>
    <t xml:space="preserve">المصدر: المندوبية الجهوية للتنمية الفلاحية </t>
  </si>
  <si>
    <t>المــوارد (م.م3)</t>
  </si>
  <si>
    <t>الاستغلال (م.م3)</t>
  </si>
  <si>
    <t xml:space="preserve">Evolution des ressources hydriques par nappe phréatique </t>
  </si>
  <si>
    <t>Nom de la nappe</t>
  </si>
  <si>
    <t xml:space="preserve"> الأراضي المحترثة </t>
  </si>
  <si>
    <t>Arboriculture</t>
  </si>
  <si>
    <t>Maraîchage</t>
  </si>
  <si>
    <r>
      <t xml:space="preserve">Evolution de la Production Végétale selon l'Espèce </t>
    </r>
    <r>
      <rPr>
        <b/>
        <sz val="11"/>
        <rFont val="Arial"/>
        <family val="2"/>
      </rPr>
      <t xml:space="preserve">(suite) </t>
    </r>
  </si>
  <si>
    <r>
      <t xml:space="preserve">تطور الإنتاج النباتي حسب الصنف </t>
    </r>
    <r>
      <rPr>
        <b/>
        <sz val="11"/>
        <rFont val="Arial"/>
        <family val="2"/>
      </rPr>
      <t>(تابع)</t>
    </r>
  </si>
  <si>
    <t>دواجن (ألف وحدة)</t>
  </si>
  <si>
    <t>Avicultures (1000 unités)</t>
  </si>
  <si>
    <t>أرانب (أمهات)</t>
  </si>
  <si>
    <t>Cunicultures (unités)</t>
  </si>
  <si>
    <r>
      <t xml:space="preserve">Evolution de la Production Animale selon l'Espèce </t>
    </r>
    <r>
      <rPr>
        <b/>
        <sz val="11"/>
        <rFont val="Arial"/>
        <family val="2"/>
      </rPr>
      <t>(suite)</t>
    </r>
  </si>
  <si>
    <t>البيض (ألف بيضة)</t>
  </si>
  <si>
    <t>Œufs (milliers)</t>
  </si>
  <si>
    <t>المـصدر : المندوبية  الجهوية للتنمية الفلاحية</t>
  </si>
  <si>
    <t>Emploi</t>
  </si>
  <si>
    <t>الفلاحة</t>
  </si>
  <si>
    <t>Agriculture</t>
  </si>
  <si>
    <t xml:space="preserve">تطور استغلال البحيرات الجبلية </t>
  </si>
  <si>
    <t xml:space="preserve">تطور الإنتاج الحيواني حسب الصنف </t>
  </si>
  <si>
    <t>Capacité de rétention (mille m3)</t>
  </si>
  <si>
    <t>طاقة الخزن (ألف متر مكعب)</t>
  </si>
  <si>
    <t>Fourrages</t>
  </si>
  <si>
    <t>مواطن الشغل</t>
  </si>
  <si>
    <t>عدد المشاريع</t>
  </si>
  <si>
    <t>حجم الإستثمار (م.د)</t>
  </si>
  <si>
    <t>المجمـوع</t>
  </si>
  <si>
    <t>المصدر: وكالة النهوض بالإستثمارات الفلاحية</t>
  </si>
  <si>
    <t>Evolution  et répartition des investissements des catégories "B" et "C"agrées</t>
  </si>
  <si>
    <t>Nbre de projets</t>
  </si>
  <si>
    <t>Investissements (M.D)</t>
  </si>
  <si>
    <t>Source: A.P.I.A</t>
  </si>
  <si>
    <t>العدد</t>
  </si>
  <si>
    <t>Nombre</t>
  </si>
  <si>
    <t>Reserve (mille m3)</t>
  </si>
  <si>
    <t>الموارد ( م م 3 )</t>
  </si>
  <si>
    <t>Ressources (Mm3 )</t>
  </si>
  <si>
    <t>Source : Commissariat Régional au Développement Agricole</t>
  </si>
  <si>
    <t>Source :Commissariat Régional au Développement Agricole</t>
  </si>
  <si>
    <t>منهم إناث</t>
  </si>
  <si>
    <t>الكمية المستغلة</t>
  </si>
  <si>
    <t>Exploitation</t>
  </si>
  <si>
    <t>Forêts et parcours</t>
  </si>
  <si>
    <t>الغابات و المراعي</t>
  </si>
  <si>
    <t>Olives</t>
  </si>
  <si>
    <t>زيتون</t>
  </si>
  <si>
    <t>Evolution de la superficie agricole selon l'exploitation (Ha)</t>
  </si>
  <si>
    <t>Evolution de la superficie agricole selon l'exploitation (Ha) suite</t>
  </si>
  <si>
    <t>Camelidés                         الإبل</t>
  </si>
  <si>
    <t>تطور معاصر زيت الزيتون</t>
  </si>
  <si>
    <t>Evolution du nombre des huileries</t>
  </si>
  <si>
    <t>Nbre de huileries</t>
  </si>
  <si>
    <t>Capacité de transformation</t>
  </si>
  <si>
    <t>طاقة الخزن بالطن</t>
  </si>
  <si>
    <t>طاقة التحويل طن/24س</t>
  </si>
  <si>
    <t>عدد المعاصر</t>
  </si>
  <si>
    <t>مراكز تجميع الحليب حسب المعتمدية</t>
  </si>
  <si>
    <t>مراكز التجميع</t>
  </si>
  <si>
    <t>طاقة التبريد لتر/يوم</t>
  </si>
  <si>
    <t>Capacité de stokage</t>
  </si>
  <si>
    <t>Quantité de refroidissement</t>
  </si>
  <si>
    <t>Centre de collecte</t>
  </si>
  <si>
    <t xml:space="preserve">Evolution de la collecte du lait par délégation </t>
  </si>
  <si>
    <t>Evolution de l'exploitation des grands barrages et des barrages colliniaires</t>
  </si>
  <si>
    <t>Nbre de barrages et barrages colliniaires</t>
  </si>
  <si>
    <t>المخزون الحالي (ألف متر مكعب)</t>
  </si>
  <si>
    <t>الكمية المخزنة (ألف متر مكعب)</t>
  </si>
  <si>
    <t>توزيع المشاريع الفلاحية من صنفي "ب" و"ج" حسب المعتمدية</t>
  </si>
  <si>
    <t>Répartition des projets agricoles des catégories "B" et "C" par délégation</t>
  </si>
  <si>
    <t>المشاريع المصرح بها</t>
  </si>
  <si>
    <t>المشاريع المصادق عليها</t>
  </si>
  <si>
    <t>المشاريع المنجزة</t>
  </si>
  <si>
    <t>Projets déclarés</t>
  </si>
  <si>
    <t>Projets approuvés</t>
  </si>
  <si>
    <t>Projets réalisés</t>
  </si>
  <si>
    <t>Investissement (mD)</t>
  </si>
  <si>
    <t>Emplois</t>
  </si>
  <si>
    <t>Source: Agence de promotion des investissements agricoles</t>
  </si>
  <si>
    <t>توزيع المشاريع الفلاحية من صنفي "ب" و"ج" حسب القطاع</t>
  </si>
  <si>
    <t>Répartition des projets agricoles des catégories "B" et "C" n selon le secteur</t>
  </si>
  <si>
    <t>القطاع</t>
  </si>
  <si>
    <t>Secteur</t>
  </si>
  <si>
    <t>الصيد البحري وتربية الأحياء المائية</t>
  </si>
  <si>
    <t>Pêche et aquaculture</t>
  </si>
  <si>
    <t>الخدمات الفلاحية</t>
  </si>
  <si>
    <t>Services agricoles</t>
  </si>
  <si>
    <t xml:space="preserve">   Source: Agence de promotion des investissements agricoles</t>
  </si>
  <si>
    <t>Code-Géographique</t>
  </si>
  <si>
    <t>Code-géographique</t>
  </si>
  <si>
    <t>الإستثمار (م.د)</t>
  </si>
  <si>
    <t xml:space="preserve"> تطور وتوزيع الإستثمارات المصادق عليها من صنفي (ب ,ج)</t>
  </si>
  <si>
    <t>الإطارات</t>
  </si>
  <si>
    <t>Cadres</t>
  </si>
  <si>
    <t>الأعوان</t>
  </si>
  <si>
    <t>Agents</t>
  </si>
  <si>
    <t>عدد الإدارات  Nombre d'administrations</t>
  </si>
  <si>
    <t>Régionales</t>
  </si>
  <si>
    <t>Locales</t>
  </si>
  <si>
    <t>الجهوية</t>
  </si>
  <si>
    <t>التمثيلية المؤسساتية لقطاع الفلاحة حسب المعتمدبة</t>
  </si>
  <si>
    <t>Représentativité Institutionnelle de l'agriculture par délégation</t>
  </si>
  <si>
    <t>زغوان</t>
  </si>
  <si>
    <t>الزريبة</t>
  </si>
  <si>
    <t>بئر مشارقة</t>
  </si>
  <si>
    <t>الفحص</t>
  </si>
  <si>
    <t>الناظور</t>
  </si>
  <si>
    <t>صواف</t>
  </si>
  <si>
    <t>Zaghouan</t>
  </si>
  <si>
    <t>Zriba</t>
  </si>
  <si>
    <t>Bir Mchergua</t>
  </si>
  <si>
    <t>Fahs</t>
  </si>
  <si>
    <t>Nadhour</t>
  </si>
  <si>
    <t>Saouaf</t>
  </si>
  <si>
    <t xml:space="preserve"> عدد السدود الكبرى و السدود الجبلية</t>
  </si>
  <si>
    <t>سمنجة</t>
  </si>
  <si>
    <t>بوشة</t>
  </si>
  <si>
    <t>وادي الرمل</t>
  </si>
  <si>
    <t>الناظور-صواف</t>
  </si>
  <si>
    <t>EL FAHS</t>
  </si>
  <si>
    <t>SMENJA</t>
  </si>
  <si>
    <t>BOUCHA</t>
  </si>
  <si>
    <t>OUED ERRAML</t>
  </si>
  <si>
    <t>ENNADHOUR-SAOUAF</t>
  </si>
  <si>
    <r>
      <t>BI</t>
    </r>
    <r>
      <rPr>
        <sz val="10"/>
        <rFont val="Times New Roman"/>
        <family val="1"/>
      </rPr>
      <t>R M’CHERGUA</t>
    </r>
  </si>
  <si>
    <t>ZRIBA</t>
  </si>
  <si>
    <t>ZAGHOUAN</t>
  </si>
  <si>
    <t>Source : commissariat régional au développement agricole</t>
  </si>
  <si>
    <t>Source :commissariat régional au développement agricole</t>
  </si>
  <si>
    <r>
      <t xml:space="preserve"> تطور الانتاج الحيواني حسب الصنف </t>
    </r>
    <r>
      <rPr>
        <b/>
        <sz val="11"/>
        <rFont val="Arial"/>
        <family val="2"/>
      </rPr>
      <t>(يتبع)</t>
    </r>
  </si>
  <si>
    <t>أشجار مثمرة (بدون زياتين)</t>
  </si>
  <si>
    <t>تطور المساحات المزروعة حسب الاستغلال (هك) يتبع</t>
  </si>
  <si>
    <t>أشجار مثمرة (بدون زيتون)</t>
  </si>
  <si>
    <t>الكمية المجمعة (طن)</t>
  </si>
  <si>
    <t>Quantité collecté (tonne)</t>
  </si>
  <si>
    <t>المحلية*</t>
  </si>
  <si>
    <t>*: تهم الدوائر الفرعية للانتاج الحيواني والدوائر الفرعية للغابات ومراكز الغابات وخلية الإرشاد الفلاحي ومراكز الإشعاع الفلاحي</t>
  </si>
  <si>
    <t xml:space="preserve">تطور استغلال السدود الكبرى و السدود الجبلية </t>
  </si>
  <si>
    <t>*</t>
  </si>
  <si>
    <t>الكمية المستغلة**</t>
  </si>
  <si>
    <t>**: الكمية المستغلة غير متوفرة</t>
  </si>
  <si>
    <t>*: معطيات غير متوفرة</t>
  </si>
  <si>
    <t>تطور المساحات المزروعة حسب الاستغلال (هك)</t>
  </si>
  <si>
    <t>Année: 2017</t>
  </si>
  <si>
    <t>السنة: 2017</t>
  </si>
  <si>
    <t xml:space="preserve">السنة:2017  </t>
  </si>
  <si>
    <t>ملاحظة: معطيات تخص فقط أعوان المندوبية الجهوية للتنمية الفلاحية بزغوان ولا تهم جميع مؤسسات قطاع الفلاحة والصيد البحري المتواجدة بالجهة</t>
  </si>
  <si>
    <t>Exploitation (mille m3)</t>
  </si>
  <si>
    <t>231 بئر عشوائي بالناظور باستغلال يقدر بـ 4.24 م م3</t>
  </si>
  <si>
    <t xml:space="preserve">خلايا نحل </t>
  </si>
  <si>
    <t>2016**</t>
  </si>
  <si>
    <t>المؤشرات</t>
  </si>
  <si>
    <t>المنجزة</t>
  </si>
  <si>
    <t>في طور الإنجاز</t>
  </si>
  <si>
    <t>Indicateurs</t>
  </si>
  <si>
    <t>Réalisé</t>
  </si>
  <si>
    <t>en cours de réalisation</t>
  </si>
  <si>
    <t>التصرف في النفايات الصلبة</t>
  </si>
  <si>
    <t>Gestion des ordures</t>
  </si>
  <si>
    <t>عدد المصبات المراقبة</t>
  </si>
  <si>
    <t>Décharges contrôlés</t>
  </si>
  <si>
    <t>عدد مراكز التحويل</t>
  </si>
  <si>
    <t>-</t>
  </si>
  <si>
    <t>centres de transfert</t>
  </si>
  <si>
    <t>كمية النفايات المرفوعة من قبل شركات الرسكلة (طن)</t>
  </si>
  <si>
    <t>Quantités ramacées par les sociétés de recyclage en T</t>
  </si>
  <si>
    <t>تطهير المياه المستعملة</t>
  </si>
  <si>
    <t xml:space="preserve">Assinissement des eaux usées </t>
  </si>
  <si>
    <t>عدد محطات التطهير</t>
  </si>
  <si>
    <t>Stations d'épuration</t>
  </si>
  <si>
    <r>
      <t>كميات المياه المجمعة (م م</t>
    </r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>)</t>
    </r>
  </si>
  <si>
    <r>
      <t>Quantités des eaux en Mm</t>
    </r>
    <r>
      <rPr>
        <vertAlign val="superscript"/>
        <sz val="8"/>
        <color rgb="FF000000"/>
        <rFont val="Arial"/>
        <family val="2"/>
      </rPr>
      <t>3</t>
    </r>
  </si>
  <si>
    <r>
      <t>كميات المياه المعالجة (م م</t>
    </r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>)</t>
    </r>
  </si>
  <si>
    <r>
      <t>Quantités des eaux traitées en Mm</t>
    </r>
    <r>
      <rPr>
        <vertAlign val="superscript"/>
        <sz val="8"/>
        <color rgb="FF000000"/>
        <rFont val="Arial"/>
        <family val="2"/>
      </rPr>
      <t>3</t>
    </r>
  </si>
  <si>
    <t>المياه المعالجة المستغلة في الري الفلاحي</t>
  </si>
  <si>
    <t>Utilisation des eaux traitées en irrigation</t>
  </si>
  <si>
    <r>
      <t>الكمية (م م</t>
    </r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>)</t>
    </r>
  </si>
  <si>
    <r>
      <t>Quantités en Mm</t>
    </r>
    <r>
      <rPr>
        <vertAlign val="superscript"/>
        <sz val="8"/>
        <color rgb="FF000000"/>
        <rFont val="Arial"/>
        <family val="2"/>
      </rPr>
      <t>3</t>
    </r>
  </si>
  <si>
    <t>المساحة المروية (هك)</t>
  </si>
  <si>
    <r>
      <t>utilisation des eaux en irrigation en Mm</t>
    </r>
    <r>
      <rPr>
        <vertAlign val="superscript"/>
        <sz val="8"/>
        <color rgb="FF000000"/>
        <rFont val="Arial"/>
        <family val="2"/>
      </rPr>
      <t>3</t>
    </r>
  </si>
  <si>
    <t>المساحات الخضراء</t>
  </si>
  <si>
    <t>Zones Vertes</t>
  </si>
  <si>
    <r>
      <t>مساحة المناطق الخضراء لكل ساكن في الوسط الحضري (م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/س)</t>
    </r>
  </si>
  <si>
    <r>
      <t>Zones vertes par habitant milieu communal en m</t>
    </r>
    <r>
      <rPr>
        <vertAlign val="superscript"/>
        <sz val="8"/>
        <color rgb="FF000000"/>
        <rFont val="Arial"/>
        <family val="2"/>
      </rPr>
      <t>2</t>
    </r>
  </si>
  <si>
    <t>عدد المنتزهات الحضرية</t>
  </si>
  <si>
    <t>Parcs de loisirs milieu communal</t>
  </si>
  <si>
    <t>المساحة الجملية للمنتزهات (هك)</t>
  </si>
  <si>
    <t>Superficie glabale en Ha</t>
  </si>
  <si>
    <t>المساحة المهيأة للمنتزهات (هك)</t>
  </si>
  <si>
    <t>Superficie ménagée en Ha</t>
  </si>
  <si>
    <t>نوعية الهواء</t>
  </si>
  <si>
    <t>Qualité de l'air</t>
  </si>
  <si>
    <t>عدد المحطات الثابتة لمراقبة نوعية الهواء</t>
  </si>
  <si>
    <t>Station fixe de contrôle de l'air</t>
  </si>
  <si>
    <t>الغابات و التنوع البيولوجي</t>
  </si>
  <si>
    <t>Forêt et diversification biologique</t>
  </si>
  <si>
    <t>مساحة الحدائق الوطنية (هك)</t>
  </si>
  <si>
    <t>Jardins publics en Ha</t>
  </si>
  <si>
    <t>مساحة المحميات الطبيعية (هك)</t>
  </si>
  <si>
    <t>Parc naturel</t>
  </si>
  <si>
    <t>الغراسات الغابية (هك)</t>
  </si>
  <si>
    <t>Plantation Forestière</t>
  </si>
  <si>
    <t>الغراسات الرعوية (هك)</t>
  </si>
  <si>
    <t>Paturages</t>
  </si>
  <si>
    <t>الاستغلال الزراعي</t>
  </si>
  <si>
    <t>Exploitation Agricole</t>
  </si>
  <si>
    <t>الأراضي الفلاحية المروية المجهزة بتقنيات الاقتصاد في الماء</t>
  </si>
  <si>
    <t>Superficies Agricoles équipées "économie d'eau"</t>
  </si>
  <si>
    <t>المساحة (هك)</t>
  </si>
  <si>
    <t>Superficies Agricoles en Ha</t>
  </si>
  <si>
    <t>النسبة (%)</t>
  </si>
  <si>
    <t>%</t>
  </si>
  <si>
    <t>المساحة المخصصة للفلاحة البيولوجية (هك)</t>
  </si>
  <si>
    <t>Superficie agricole biologique en Ha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</si>
</sst>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#,##0.0"/>
    <numFmt numFmtId="166" formatCode="#,##0.000"/>
    <numFmt numFmtId="167" formatCode="0.000"/>
  </numFmts>
  <fonts count="44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b/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  <charset val="178"/>
    </font>
    <font>
      <sz val="11"/>
      <name val="Arial"/>
      <family val="2"/>
      <charset val="178"/>
    </font>
    <font>
      <b/>
      <sz val="8"/>
      <name val="Arial"/>
      <family val="2"/>
    </font>
    <font>
      <sz val="10"/>
      <name val="Arial"/>
      <family val="2"/>
    </font>
    <font>
      <b/>
      <sz val="12"/>
      <name val="Arabic Transparent"/>
      <charset val="178"/>
    </font>
    <font>
      <sz val="16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Arabic Transparent"/>
      <charset val="178"/>
    </font>
    <font>
      <sz val="7"/>
      <name val="Arial"/>
      <family val="2"/>
    </font>
    <font>
      <u/>
      <sz val="11"/>
      <color theme="10"/>
      <name val="Calibri"/>
      <family val="2"/>
      <charset val="178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E5E5E5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780">
    <xf numFmtId="0" fontId="0" fillId="0" borderId="0"/>
    <xf numFmtId="4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578">
    <xf numFmtId="0" fontId="0" fillId="0" borderId="0" xfId="0"/>
    <xf numFmtId="0" fontId="0" fillId="0" borderId="0" xfId="0" applyFill="1"/>
    <xf numFmtId="0" fontId="5" fillId="0" borderId="0" xfId="0" applyFont="1" applyFill="1" applyBorder="1"/>
    <xf numFmtId="0" fontId="9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right" indent="1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0" fontId="0" fillId="0" borderId="2" xfId="0" applyFill="1" applyBorder="1" applyAlignment="1">
      <alignment vertical="center"/>
    </xf>
    <xf numFmtId="3" fontId="0" fillId="0" borderId="0" xfId="0" applyNumberFormat="1" applyFill="1" applyBorder="1"/>
    <xf numFmtId="0" fontId="22" fillId="0" borderId="0" xfId="0" applyFont="1" applyFill="1" applyBorder="1"/>
    <xf numFmtId="0" fontId="12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/>
    <xf numFmtId="0" fontId="4" fillId="0" borderId="0" xfId="0" applyFont="1" applyFill="1" applyAlignment="1">
      <alignment horizontal="right" indent="1"/>
    </xf>
    <xf numFmtId="1" fontId="13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/>
    <xf numFmtId="2" fontId="0" fillId="0" borderId="0" xfId="0" applyNumberForma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 vertical="center" indent="1" readingOrder="1"/>
    </xf>
    <xf numFmtId="0" fontId="12" fillId="0" borderId="0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 indent="1"/>
    </xf>
    <xf numFmtId="0" fontId="12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7" fillId="0" borderId="0" xfId="0" applyFont="1" applyFill="1"/>
    <xf numFmtId="0" fontId="17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1" fontId="13" fillId="0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0" fontId="5" fillId="0" borderId="13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top"/>
    </xf>
    <xf numFmtId="0" fontId="8" fillId="0" borderId="0" xfId="38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Border="1"/>
    <xf numFmtId="0" fontId="2" fillId="0" borderId="0" xfId="0" applyFont="1" applyFill="1" applyAlignment="1">
      <alignment vertical="top"/>
    </xf>
    <xf numFmtId="0" fontId="0" fillId="0" borderId="0" xfId="0" applyFill="1" applyAlignment="1">
      <alignment horizontal="right"/>
    </xf>
    <xf numFmtId="0" fontId="33" fillId="0" borderId="0" xfId="0" applyFont="1" applyAlignment="1">
      <alignment vertical="center"/>
    </xf>
    <xf numFmtId="0" fontId="33" fillId="0" borderId="0" xfId="0" applyFont="1"/>
    <xf numFmtId="0" fontId="33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" vertical="top" wrapText="1"/>
    </xf>
    <xf numFmtId="0" fontId="33" fillId="0" borderId="0" xfId="0" applyFont="1" applyAlignment="1">
      <alignment horizontal="right" indent="1"/>
    </xf>
    <xf numFmtId="0" fontId="0" fillId="0" borderId="10" xfId="0" applyBorder="1"/>
    <xf numFmtId="0" fontId="5" fillId="0" borderId="0" xfId="0" applyFont="1" applyFill="1" applyBorder="1" applyAlignment="1">
      <alignment horizontal="left" vertical="center" indent="1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3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top" wrapText="1"/>
    </xf>
    <xf numFmtId="4" fontId="29" fillId="0" borderId="13" xfId="0" applyNumberFormat="1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center"/>
    </xf>
    <xf numFmtId="4" fontId="34" fillId="0" borderId="20" xfId="0" applyNumberFormat="1" applyFont="1" applyBorder="1" applyAlignment="1">
      <alignment horizontal="center" vertical="top" wrapText="1"/>
    </xf>
    <xf numFmtId="3" fontId="29" fillId="0" borderId="10" xfId="0" applyNumberFormat="1" applyFont="1" applyBorder="1" applyAlignment="1">
      <alignment horizontal="center" vertical="top" wrapText="1"/>
    </xf>
    <xf numFmtId="4" fontId="29" fillId="0" borderId="10" xfId="0" applyNumberFormat="1" applyFont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29" fillId="0" borderId="39" xfId="0" applyFont="1" applyBorder="1" applyAlignment="1">
      <alignment vertical="top" wrapText="1"/>
    </xf>
    <xf numFmtId="0" fontId="29" fillId="0" borderId="37" xfId="0" applyFont="1" applyBorder="1" applyAlignment="1">
      <alignment vertical="top" wrapText="1"/>
    </xf>
    <xf numFmtId="0" fontId="35" fillId="0" borderId="37" xfId="0" applyFont="1" applyBorder="1" applyAlignment="1">
      <alignment vertical="top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/>
    </xf>
    <xf numFmtId="4" fontId="29" fillId="0" borderId="30" xfId="0" applyNumberFormat="1" applyFont="1" applyBorder="1" applyAlignment="1">
      <alignment horizontal="center" vertical="top" wrapText="1"/>
    </xf>
    <xf numFmtId="4" fontId="29" fillId="0" borderId="17" xfId="0" applyNumberFormat="1" applyFont="1" applyBorder="1" applyAlignment="1">
      <alignment horizontal="center" vertical="top" wrapText="1"/>
    </xf>
    <xf numFmtId="4" fontId="34" fillId="0" borderId="19" xfId="0" applyNumberFormat="1" applyFont="1" applyBorder="1" applyAlignment="1">
      <alignment horizontal="center" vertical="top" wrapText="1"/>
    </xf>
    <xf numFmtId="0" fontId="29" fillId="0" borderId="28" xfId="0" applyFont="1" applyBorder="1" applyAlignment="1">
      <alignment horizontal="right" vertical="top" wrapText="1"/>
    </xf>
    <xf numFmtId="0" fontId="29" fillId="0" borderId="40" xfId="0" applyFont="1" applyBorder="1" applyAlignment="1">
      <alignment horizontal="right" vertical="top" wrapText="1"/>
    </xf>
    <xf numFmtId="0" fontId="5" fillId="0" borderId="19" xfId="0" applyFont="1" applyFill="1" applyBorder="1" applyAlignment="1">
      <alignment horizontal="center" vertical="center"/>
    </xf>
    <xf numFmtId="3" fontId="29" fillId="0" borderId="30" xfId="0" applyNumberFormat="1" applyFont="1" applyBorder="1" applyAlignment="1">
      <alignment horizontal="center" vertical="top" wrapText="1"/>
    </xf>
    <xf numFmtId="3" fontId="29" fillId="0" borderId="17" xfId="0" applyNumberFormat="1" applyFont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top" readingOrder="2"/>
    </xf>
    <xf numFmtId="0" fontId="17" fillId="0" borderId="0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right" vertical="center" indent="1"/>
    </xf>
    <xf numFmtId="0" fontId="3" fillId="0" borderId="38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9" fillId="0" borderId="37" xfId="0" applyFont="1" applyBorder="1" applyAlignment="1">
      <alignment horizontal="right" vertical="top" wrapText="1"/>
    </xf>
    <xf numFmtId="0" fontId="7" fillId="0" borderId="38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right"/>
    </xf>
    <xf numFmtId="0" fontId="4" fillId="0" borderId="18" xfId="0" applyNumberFormat="1" applyFont="1" applyFill="1" applyBorder="1" applyAlignment="1">
      <alignment horizontal="center" vertical="center"/>
    </xf>
    <xf numFmtId="3" fontId="34" fillId="0" borderId="20" xfId="0" applyNumberFormat="1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top" wrapText="1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right"/>
    </xf>
    <xf numFmtId="1" fontId="7" fillId="0" borderId="38" xfId="0" applyNumberFormat="1" applyFont="1" applyFill="1" applyBorder="1" applyAlignment="1">
      <alignment horizontal="right" vertical="center" indent="1"/>
    </xf>
    <xf numFmtId="0" fontId="4" fillId="0" borderId="39" xfId="0" applyNumberFormat="1" applyFont="1" applyFill="1" applyBorder="1" applyAlignment="1">
      <alignment horizontal="right"/>
    </xf>
    <xf numFmtId="3" fontId="8" fillId="0" borderId="3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8" fillId="0" borderId="13" xfId="0" applyNumberFormat="1" applyFont="1" applyFill="1" applyBorder="1" applyAlignment="1">
      <alignment horizontal="center" vertical="center" wrapText="1"/>
    </xf>
    <xf numFmtId="9" fontId="8" fillId="0" borderId="20" xfId="0" applyNumberFormat="1" applyFont="1" applyFill="1" applyBorder="1" applyAlignment="1">
      <alignment horizontal="center" vertical="center" wrapText="1"/>
    </xf>
    <xf numFmtId="9" fontId="8" fillId="0" borderId="17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8" fillId="0" borderId="13" xfId="38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4" fillId="0" borderId="0" xfId="0" applyFont="1" applyFill="1" applyBorder="1"/>
    <xf numFmtId="3" fontId="22" fillId="0" borderId="17" xfId="0" applyNumberFormat="1" applyFont="1" applyFill="1" applyBorder="1" applyAlignment="1">
      <alignment horizontal="center" vertical="center"/>
    </xf>
    <xf numFmtId="3" fontId="22" fillId="0" borderId="18" xfId="0" applyNumberFormat="1" applyFont="1" applyFill="1" applyBorder="1" applyAlignment="1">
      <alignment horizontal="center" vertical="center"/>
    </xf>
    <xf numFmtId="3" fontId="8" fillId="0" borderId="18" xfId="38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right" vertical="center" indent="1"/>
    </xf>
    <xf numFmtId="3" fontId="22" fillId="0" borderId="30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3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17" xfId="37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right" vertical="center" indent="1"/>
    </xf>
    <xf numFmtId="0" fontId="14" fillId="0" borderId="0" xfId="0" applyFont="1" applyBorder="1" applyAlignment="1">
      <alignment horizontal="center" vertical="top" wrapText="1"/>
    </xf>
    <xf numFmtId="3" fontId="8" fillId="0" borderId="17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0" fillId="0" borderId="15" xfId="0" applyFill="1" applyBorder="1" applyAlignment="1"/>
    <xf numFmtId="3" fontId="8" fillId="0" borderId="30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7" fillId="0" borderId="38" xfId="0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8" fillId="0" borderId="13" xfId="113" applyNumberFormat="1" applyFont="1" applyFill="1" applyBorder="1" applyAlignment="1">
      <alignment horizontal="center" vertical="center"/>
    </xf>
    <xf numFmtId="0" fontId="8" fillId="0" borderId="13" xfId="114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 indent="1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8" xfId="113" applyNumberFormat="1" applyFont="1" applyFill="1" applyBorder="1" applyAlignment="1">
      <alignment horizontal="center" vertical="center"/>
    </xf>
    <xf numFmtId="0" fontId="8" fillId="0" borderId="18" xfId="114" applyFont="1" applyFill="1" applyBorder="1" applyAlignment="1">
      <alignment horizontal="center" vertical="center"/>
    </xf>
    <xf numFmtId="0" fontId="8" fillId="0" borderId="17" xfId="114" applyFont="1" applyFill="1" applyBorder="1" applyAlignment="1">
      <alignment horizontal="center" vertical="center"/>
    </xf>
    <xf numFmtId="0" fontId="8" fillId="0" borderId="17" xfId="113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7" xfId="0" applyFont="1" applyBorder="1" applyAlignment="1">
      <alignment horizontal="center" vertical="top"/>
    </xf>
    <xf numFmtId="0" fontId="33" fillId="0" borderId="18" xfId="0" applyFont="1" applyBorder="1" applyAlignment="1">
      <alignment horizontal="center" vertical="top"/>
    </xf>
    <xf numFmtId="0" fontId="4" fillId="0" borderId="37" xfId="0" applyFont="1" applyBorder="1"/>
    <xf numFmtId="0" fontId="4" fillId="0" borderId="38" xfId="0" applyFont="1" applyBorder="1"/>
    <xf numFmtId="0" fontId="4" fillId="0" borderId="37" xfId="0" applyFont="1" applyBorder="1" applyAlignment="1">
      <alignment wrapText="1"/>
    </xf>
    <xf numFmtId="0" fontId="3" fillId="0" borderId="38" xfId="0" applyFont="1" applyFill="1" applyBorder="1" applyAlignment="1">
      <alignment horizontal="right" vertical="center" indent="1"/>
    </xf>
    <xf numFmtId="0" fontId="2" fillId="0" borderId="38" xfId="0" applyFont="1" applyFill="1" applyBorder="1" applyAlignment="1">
      <alignment horizontal="right" vertical="center" indent="1"/>
    </xf>
    <xf numFmtId="0" fontId="4" fillId="0" borderId="23" xfId="0" applyFont="1" applyFill="1" applyBorder="1" applyAlignment="1">
      <alignment horizontal="right" indent="1"/>
    </xf>
    <xf numFmtId="0" fontId="18" fillId="0" borderId="23" xfId="0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 readingOrder="2"/>
    </xf>
    <xf numFmtId="0" fontId="8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vertical="center"/>
    </xf>
    <xf numFmtId="9" fontId="8" fillId="0" borderId="18" xfId="0" applyNumberFormat="1" applyFont="1" applyFill="1" applyBorder="1" applyAlignment="1">
      <alignment horizontal="center" vertical="center"/>
    </xf>
    <xf numFmtId="9" fontId="8" fillId="0" borderId="21" xfId="0" applyNumberFormat="1" applyFont="1" applyFill="1" applyBorder="1" applyAlignment="1">
      <alignment horizontal="center" vertical="center" wrapText="1"/>
    </xf>
    <xf numFmtId="9" fontId="8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right"/>
    </xf>
    <xf numFmtId="0" fontId="4" fillId="0" borderId="49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right" vertical="center" indent="1"/>
    </xf>
    <xf numFmtId="0" fontId="0" fillId="0" borderId="27" xfId="0" applyBorder="1"/>
    <xf numFmtId="1" fontId="4" fillId="0" borderId="48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3" fontId="22" fillId="0" borderId="5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54" xfId="0" applyNumberFormat="1" applyFont="1" applyFill="1" applyBorder="1" applyAlignment="1">
      <alignment horizontal="center" vertical="center"/>
    </xf>
    <xf numFmtId="3" fontId="8" fillId="0" borderId="0" xfId="38" applyNumberFormat="1" applyFont="1" applyFill="1" applyBorder="1" applyAlignment="1">
      <alignment horizontal="center" vertical="center"/>
    </xf>
    <xf numFmtId="3" fontId="8" fillId="0" borderId="54" xfId="38" applyNumberFormat="1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9" fillId="0" borderId="41" xfId="0" applyFont="1" applyFill="1" applyBorder="1" applyAlignment="1">
      <alignment horizontal="right" vertical="top" indent="1"/>
    </xf>
    <xf numFmtId="0" fontId="20" fillId="0" borderId="38" xfId="0" applyFont="1" applyFill="1" applyBorder="1" applyAlignment="1">
      <alignment horizontal="left" vertical="top" indent="1"/>
    </xf>
    <xf numFmtId="3" fontId="8" fillId="0" borderId="30" xfId="37" applyNumberFormat="1" applyFont="1" applyFill="1" applyBorder="1" applyAlignment="1">
      <alignment horizontal="center" vertical="center"/>
    </xf>
    <xf numFmtId="3" fontId="8" fillId="0" borderId="10" xfId="37" applyNumberFormat="1" applyFont="1" applyFill="1" applyBorder="1" applyAlignment="1">
      <alignment horizontal="center" vertical="center"/>
    </xf>
    <xf numFmtId="3" fontId="8" fillId="0" borderId="31" xfId="37" applyNumberFormat="1" applyFont="1" applyFill="1" applyBorder="1" applyAlignment="1">
      <alignment horizontal="center" vertical="center"/>
    </xf>
    <xf numFmtId="3" fontId="8" fillId="0" borderId="17" xfId="37" applyNumberFormat="1" applyFont="1" applyFill="1" applyBorder="1" applyAlignment="1">
      <alignment horizontal="center" vertical="center"/>
    </xf>
    <xf numFmtId="3" fontId="8" fillId="0" borderId="13" xfId="37" applyNumberFormat="1" applyFont="1" applyFill="1" applyBorder="1" applyAlignment="1">
      <alignment horizontal="center" vertical="center"/>
    </xf>
    <xf numFmtId="3" fontId="8" fillId="0" borderId="18" xfId="37" applyNumberFormat="1" applyFont="1" applyFill="1" applyBorder="1" applyAlignment="1">
      <alignment horizontal="center" vertical="center"/>
    </xf>
    <xf numFmtId="3" fontId="8" fillId="0" borderId="13" xfId="113" applyNumberFormat="1" applyFont="1" applyFill="1" applyBorder="1" applyAlignment="1">
      <alignment horizontal="center" vertical="center"/>
    </xf>
    <xf numFmtId="3" fontId="8" fillId="0" borderId="18" xfId="113" applyNumberFormat="1" applyFont="1" applyFill="1" applyBorder="1" applyAlignment="1">
      <alignment horizontal="center" vertical="center"/>
    </xf>
    <xf numFmtId="3" fontId="8" fillId="0" borderId="13" xfId="114" applyNumberFormat="1" applyFont="1" applyFill="1" applyBorder="1" applyAlignment="1">
      <alignment horizontal="center" vertical="center"/>
    </xf>
    <xf numFmtId="3" fontId="8" fillId="0" borderId="18" xfId="114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8" fillId="0" borderId="9" xfId="37" applyFont="1" applyFill="1" applyBorder="1" applyAlignment="1">
      <alignment horizontal="center" vertical="center"/>
    </xf>
    <xf numFmtId="0" fontId="8" fillId="0" borderId="3" xfId="37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 indent="1"/>
    </xf>
    <xf numFmtId="0" fontId="4" fillId="0" borderId="56" xfId="0" applyNumberFormat="1" applyFont="1" applyFill="1" applyBorder="1" applyAlignment="1">
      <alignment horizontal="right"/>
    </xf>
    <xf numFmtId="1" fontId="8" fillId="0" borderId="57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48" xfId="37" applyFont="1" applyFill="1" applyBorder="1" applyAlignment="1">
      <alignment horizontal="center" vertical="center"/>
    </xf>
    <xf numFmtId="0" fontId="8" fillId="0" borderId="49" xfId="37" applyFont="1" applyFill="1" applyBorder="1" applyAlignment="1">
      <alignment horizontal="center" vertical="center"/>
    </xf>
    <xf numFmtId="0" fontId="8" fillId="0" borderId="46" xfId="37" applyFont="1" applyFill="1" applyBorder="1" applyAlignment="1">
      <alignment horizontal="center" vertical="center"/>
    </xf>
    <xf numFmtId="0" fontId="8" fillId="0" borderId="47" xfId="37" applyFont="1" applyFill="1" applyBorder="1" applyAlignment="1">
      <alignment horizontal="center" vertical="center"/>
    </xf>
    <xf numFmtId="1" fontId="8" fillId="0" borderId="46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/>
    </xf>
    <xf numFmtId="1" fontId="8" fillId="0" borderId="56" xfId="0" applyNumberFormat="1" applyFont="1" applyFill="1" applyBorder="1" applyAlignment="1">
      <alignment horizontal="center" vertical="center"/>
    </xf>
    <xf numFmtId="1" fontId="8" fillId="0" borderId="58" xfId="0" applyNumberFormat="1" applyFont="1" applyFill="1" applyBorder="1" applyAlignment="1">
      <alignment horizontal="center" vertical="center"/>
    </xf>
    <xf numFmtId="1" fontId="5" fillId="0" borderId="56" xfId="0" applyNumberFormat="1" applyFont="1" applyFill="1" applyBorder="1" applyAlignment="1">
      <alignment horizontal="center" vertical="center"/>
    </xf>
    <xf numFmtId="1" fontId="5" fillId="0" borderId="57" xfId="0" applyNumberFormat="1" applyFont="1" applyFill="1" applyBorder="1" applyAlignment="1">
      <alignment horizontal="center" vertical="center"/>
    </xf>
    <xf numFmtId="1" fontId="5" fillId="0" borderId="5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right"/>
    </xf>
    <xf numFmtId="0" fontId="4" fillId="0" borderId="40" xfId="0" applyNumberFormat="1" applyFont="1" applyFill="1" applyBorder="1" applyAlignment="1">
      <alignment horizontal="right"/>
    </xf>
    <xf numFmtId="0" fontId="10" fillId="0" borderId="4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 vertical="top"/>
    </xf>
    <xf numFmtId="0" fontId="4" fillId="0" borderId="41" xfId="0" applyNumberFormat="1" applyFont="1" applyFill="1" applyBorder="1" applyAlignment="1">
      <alignment horizontal="right"/>
    </xf>
    <xf numFmtId="0" fontId="3" fillId="0" borderId="55" xfId="0" applyFont="1" applyBorder="1"/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right"/>
    </xf>
    <xf numFmtId="1" fontId="36" fillId="0" borderId="17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" fontId="36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3" fontId="0" fillId="0" borderId="0" xfId="0" applyNumberFormat="1" applyFill="1"/>
    <xf numFmtId="0" fontId="3" fillId="0" borderId="0" xfId="0" applyFont="1" applyFill="1" applyBorder="1" applyAlignment="1">
      <alignment horizontal="right" vertical="center" indent="1"/>
    </xf>
    <xf numFmtId="0" fontId="4" fillId="0" borderId="23" xfId="0" applyFont="1" applyFill="1" applyBorder="1" applyAlignment="1">
      <alignment horizontal="right" vertical="top" indent="1"/>
    </xf>
    <xf numFmtId="0" fontId="4" fillId="0" borderId="0" xfId="0" applyFont="1" applyFill="1" applyAlignment="1">
      <alignment horizontal="right" indent="1" readingOrder="2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horizontal="right" readingOrder="2"/>
    </xf>
    <xf numFmtId="0" fontId="5" fillId="0" borderId="21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 wrapText="1"/>
    </xf>
    <xf numFmtId="0" fontId="4" fillId="0" borderId="67" xfId="0" applyNumberFormat="1" applyFont="1" applyFill="1" applyBorder="1" applyAlignment="1">
      <alignment horizontal="right"/>
    </xf>
    <xf numFmtId="0" fontId="4" fillId="0" borderId="66" xfId="0" applyNumberFormat="1" applyFont="1" applyFill="1" applyBorder="1" applyAlignment="1">
      <alignment horizontal="right"/>
    </xf>
    <xf numFmtId="1" fontId="11" fillId="0" borderId="48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indent="1"/>
    </xf>
    <xf numFmtId="0" fontId="0" fillId="0" borderId="58" xfId="0" applyFill="1" applyBorder="1"/>
    <xf numFmtId="167" fontId="8" fillId="0" borderId="18" xfId="0" applyNumberFormat="1" applyFont="1" applyFill="1" applyBorder="1" applyAlignment="1">
      <alignment horizontal="center" vertical="center"/>
    </xf>
    <xf numFmtId="167" fontId="8" fillId="0" borderId="1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right" vertical="center" indent="1" readingOrder="2"/>
    </xf>
    <xf numFmtId="3" fontId="5" fillId="0" borderId="2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right" vertical="center"/>
    </xf>
    <xf numFmtId="3" fontId="14" fillId="0" borderId="3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right" vertical="center"/>
    </xf>
    <xf numFmtId="3" fontId="14" fillId="0" borderId="17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9" fillId="2" borderId="25" xfId="0" applyFont="1" applyFill="1" applyBorder="1" applyAlignment="1">
      <alignment horizontal="center"/>
    </xf>
    <xf numFmtId="0" fontId="41" fillId="0" borderId="70" xfId="0" applyFont="1" applyBorder="1" applyAlignment="1">
      <alignment horizontal="right" readingOrder="2"/>
    </xf>
    <xf numFmtId="0" fontId="37" fillId="0" borderId="25" xfId="0" applyFont="1" applyBorder="1"/>
    <xf numFmtId="0" fontId="37" fillId="2" borderId="25" xfId="0" applyFont="1" applyFill="1" applyBorder="1"/>
    <xf numFmtId="0" fontId="42" fillId="0" borderId="70" xfId="0" applyFont="1" applyBorder="1" applyAlignment="1">
      <alignment horizontal="right" readingOrder="2"/>
    </xf>
    <xf numFmtId="0" fontId="42" fillId="0" borderId="25" xfId="0" applyFont="1" applyBorder="1" applyAlignment="1">
      <alignment horizontal="center"/>
    </xf>
    <xf numFmtId="0" fontId="42" fillId="0" borderId="72" xfId="0" applyFont="1" applyBorder="1" applyAlignment="1">
      <alignment horizontal="right" readingOrder="2"/>
    </xf>
    <xf numFmtId="0" fontId="37" fillId="0" borderId="69" xfId="0" applyFont="1" applyBorder="1"/>
    <xf numFmtId="0" fontId="41" fillId="0" borderId="73" xfId="0" applyFont="1" applyBorder="1"/>
    <xf numFmtId="0" fontId="42" fillId="0" borderId="73" xfId="0" applyFont="1" applyBorder="1"/>
    <xf numFmtId="3" fontId="42" fillId="0" borderId="25" xfId="0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25" xfId="0" applyFont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3" fillId="0" borderId="0" xfId="0" applyFont="1" applyAlignment="1">
      <alignment horizontal="right" vertical="center" indent="1"/>
    </xf>
    <xf numFmtId="0" fontId="33" fillId="0" borderId="1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0" fontId="33" fillId="0" borderId="33" xfId="0" applyFont="1" applyBorder="1" applyAlignment="1">
      <alignment horizontal="center" vertical="center"/>
    </xf>
    <xf numFmtId="0" fontId="0" fillId="0" borderId="17" xfId="0" applyBorder="1"/>
    <xf numFmtId="0" fontId="33" fillId="0" borderId="17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0" fillId="0" borderId="37" xfId="0" applyBorder="1"/>
    <xf numFmtId="0" fontId="27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readingOrder="2"/>
    </xf>
    <xf numFmtId="0" fontId="38" fillId="0" borderId="68" xfId="0" applyFont="1" applyBorder="1" applyAlignment="1">
      <alignment horizontal="center" vertical="center" readingOrder="2"/>
    </xf>
    <xf numFmtId="0" fontId="38" fillId="0" borderId="70" xfId="0" applyFont="1" applyBorder="1" applyAlignment="1">
      <alignment horizontal="center" vertical="center" readingOrder="2"/>
    </xf>
    <xf numFmtId="0" fontId="39" fillId="0" borderId="75" xfId="0" applyFont="1" applyBorder="1" applyAlignment="1">
      <alignment horizontal="center" readingOrder="2"/>
    </xf>
    <xf numFmtId="0" fontId="39" fillId="0" borderId="23" xfId="0" applyFont="1" applyBorder="1" applyAlignment="1">
      <alignment horizontal="center" readingOrder="2"/>
    </xf>
    <xf numFmtId="0" fontId="39" fillId="0" borderId="24" xfId="0" applyFont="1" applyBorder="1" applyAlignment="1">
      <alignment horizontal="center" readingOrder="2"/>
    </xf>
    <xf numFmtId="0" fontId="39" fillId="0" borderId="22" xfId="0" applyFont="1" applyBorder="1" applyAlignment="1">
      <alignment horizontal="center" readingOrder="2"/>
    </xf>
    <xf numFmtId="0" fontId="39" fillId="0" borderId="53" xfId="0" applyFont="1" applyBorder="1" applyAlignment="1">
      <alignment horizontal="center" readingOrder="2"/>
    </xf>
    <xf numFmtId="0" fontId="38" fillId="0" borderId="6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</cellXfs>
  <cellStyles count="780">
    <cellStyle name="Euro" xfId="1"/>
    <cellStyle name="Euro 2" xfId="176"/>
    <cellStyle name="Euro 3" xfId="177"/>
    <cellStyle name="Euro 4" xfId="178"/>
    <cellStyle name="Euro 5" xfId="179"/>
    <cellStyle name="Euro 6" xfId="180"/>
    <cellStyle name="Euro 7" xfId="181"/>
    <cellStyle name="Lien hypertexte 2" xfId="182"/>
    <cellStyle name="Milliers 2" xfId="2"/>
    <cellStyle name="Milliers 2 10" xfId="3"/>
    <cellStyle name="Milliers 2 11" xfId="4"/>
    <cellStyle name="Milliers 2 12" xfId="5"/>
    <cellStyle name="Milliers 2 13" xfId="6"/>
    <cellStyle name="Milliers 2 14" xfId="7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2" xfId="634"/>
    <cellStyle name="Milliers 2 2 13" xfId="63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0" xfId="103"/>
    <cellStyle name="Milliers 2 41" xfId="107"/>
    <cellStyle name="Milliers 2 41 2" xfId="636"/>
    <cellStyle name="Milliers 2 41 3" xfId="637"/>
    <cellStyle name="Milliers 2 42" xfId="112"/>
    <cellStyle name="Milliers 2 42 2" xfId="638"/>
    <cellStyle name="Milliers 2 42 3" xfId="639"/>
    <cellStyle name="Milliers 2 43" xfId="108"/>
    <cellStyle name="Milliers 2 43 2" xfId="640"/>
    <cellStyle name="Milliers 2 43 3" xfId="641"/>
    <cellStyle name="Milliers 2 44" xfId="116"/>
    <cellStyle name="Milliers 2 44 2" xfId="642"/>
    <cellStyle name="Milliers 2 44 3" xfId="643"/>
    <cellStyle name="Milliers 2 45" xfId="119"/>
    <cellStyle name="Milliers 2 45 2" xfId="644"/>
    <cellStyle name="Milliers 2 45 3" xfId="645"/>
    <cellStyle name="Milliers 2 46" xfId="130"/>
    <cellStyle name="Milliers 2 46 2" xfId="646"/>
    <cellStyle name="Milliers 2 46 3" xfId="647"/>
    <cellStyle name="Milliers 2 47" xfId="124"/>
    <cellStyle name="Milliers 2 47 2" xfId="648"/>
    <cellStyle name="Milliers 2 47 3" xfId="649"/>
    <cellStyle name="Milliers 2 48" xfId="129"/>
    <cellStyle name="Milliers 2 49" xfId="131"/>
    <cellStyle name="Milliers 2 5" xfId="31"/>
    <cellStyle name="Milliers 2 50" xfId="123"/>
    <cellStyle name="Milliers 2 51" xfId="650"/>
    <cellStyle name="Milliers 2 52" xfId="651"/>
    <cellStyle name="Milliers 2 53" xfId="652"/>
    <cellStyle name="Milliers 2 6" xfId="32"/>
    <cellStyle name="Milliers 2 7" xfId="33"/>
    <cellStyle name="Milliers 2 8" xfId="34"/>
    <cellStyle name="Milliers 2 9" xfId="35"/>
    <cellStyle name="Milliers 3" xfId="36"/>
    <cellStyle name="Milliers 3 10" xfId="183"/>
    <cellStyle name="Milliers 3 11" xfId="184"/>
    <cellStyle name="Milliers 3 12" xfId="185"/>
    <cellStyle name="Milliers 3 13" xfId="186"/>
    <cellStyle name="Milliers 3 14" xfId="187"/>
    <cellStyle name="Milliers 3 15" xfId="188"/>
    <cellStyle name="Milliers 3 16" xfId="189"/>
    <cellStyle name="Milliers 3 17" xfId="190"/>
    <cellStyle name="Milliers 3 18" xfId="191"/>
    <cellStyle name="Milliers 3 19" xfId="192"/>
    <cellStyle name="Milliers 3 2" xfId="193"/>
    <cellStyle name="Milliers 3 20" xfId="194"/>
    <cellStyle name="Milliers 3 21" xfId="195"/>
    <cellStyle name="Milliers 3 22" xfId="196"/>
    <cellStyle name="Milliers 3 23" xfId="197"/>
    <cellStyle name="Milliers 3 24" xfId="198"/>
    <cellStyle name="Milliers 3 25" xfId="199"/>
    <cellStyle name="Milliers 3 26" xfId="200"/>
    <cellStyle name="Milliers 3 27" xfId="201"/>
    <cellStyle name="Milliers 3 28" xfId="202"/>
    <cellStyle name="Milliers 3 29" xfId="203"/>
    <cellStyle name="Milliers 3 3" xfId="204"/>
    <cellStyle name="Milliers 3 30" xfId="205"/>
    <cellStyle name="Milliers 3 31" xfId="206"/>
    <cellStyle name="Milliers 3 32" xfId="207"/>
    <cellStyle name="Milliers 3 33" xfId="208"/>
    <cellStyle name="Milliers 3 34" xfId="209"/>
    <cellStyle name="Milliers 3 35" xfId="210"/>
    <cellStyle name="Milliers 3 36" xfId="211"/>
    <cellStyle name="Milliers 3 37" xfId="212"/>
    <cellStyle name="Milliers 3 38" xfId="213"/>
    <cellStyle name="Milliers 3 39" xfId="214"/>
    <cellStyle name="Milliers 3 4" xfId="215"/>
    <cellStyle name="Milliers 3 40" xfId="216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6" xfId="233"/>
    <cellStyle name="Milliers 3 7" xfId="234"/>
    <cellStyle name="Milliers 3 8" xfId="235"/>
    <cellStyle name="Milliers 3 9" xfId="236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7" xfId="239"/>
    <cellStyle name="Normal" xfId="0" builtinId="0"/>
    <cellStyle name="Normal 10" xfId="83"/>
    <cellStyle name="Normal 11" xfId="86"/>
    <cellStyle name="Normal 12" xfId="89"/>
    <cellStyle name="Normal 13" xfId="92"/>
    <cellStyle name="Normal 14" xfId="95"/>
    <cellStyle name="Normal 15" xfId="98"/>
    <cellStyle name="Normal 16" xfId="100"/>
    <cellStyle name="Normal 17" xfId="111"/>
    <cellStyle name="Normal 17 10" xfId="240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1" xfId="408"/>
    <cellStyle name="Normal 2 2 12" xfId="409"/>
    <cellStyle name="Normal 2 2 13" xfId="410"/>
    <cellStyle name="Normal 2 2 14" xfId="411"/>
    <cellStyle name="Normal 2 2 15" xfId="412"/>
    <cellStyle name="Normal 2 2 16" xfId="413"/>
    <cellStyle name="Normal 2 2 17" xfId="414"/>
    <cellStyle name="Normal 2 2 18" xfId="415"/>
    <cellStyle name="Normal 2 2 19" xfId="416"/>
    <cellStyle name="Normal 2 2 2" xfId="417"/>
    <cellStyle name="Normal 2 2 20" xfId="418"/>
    <cellStyle name="Normal 2 2 21" xfId="419"/>
    <cellStyle name="Normal 2 2 22" xfId="420"/>
    <cellStyle name="Normal 2 2 23" xfId="421"/>
    <cellStyle name="Normal 2 2 3" xfId="422"/>
    <cellStyle name="Normal 2 2 4" xfId="423"/>
    <cellStyle name="Normal 2 2 5" xfId="424"/>
    <cellStyle name="Normal 2 2 6" xfId="425"/>
    <cellStyle name="Normal 2 2 7" xfId="426"/>
    <cellStyle name="Normal 2 2 8" xfId="427"/>
    <cellStyle name="Normal 2 2 9" xfId="428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3" xfId="52"/>
    <cellStyle name="Normal 2 24" xfId="53"/>
    <cellStyle name="Normal 2 25" xfId="54"/>
    <cellStyle name="Normal 2 26" xfId="55"/>
    <cellStyle name="Normal 2 27" xfId="56"/>
    <cellStyle name="Normal 2 28" xfId="68"/>
    <cellStyle name="Normal 2 29" xfId="71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1" xfId="78"/>
    <cellStyle name="Normal 2 32" xfId="81"/>
    <cellStyle name="Normal 2 33" xfId="84"/>
    <cellStyle name="Normal 2 34" xfId="87"/>
    <cellStyle name="Normal 2 35" xfId="90"/>
    <cellStyle name="Normal 2 36" xfId="93"/>
    <cellStyle name="Normal 2 37" xfId="96"/>
    <cellStyle name="Normal 2 38" xfId="99"/>
    <cellStyle name="Normal 2 39" xfId="101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1" xfId="102"/>
    <cellStyle name="Normal 2 42" xfId="109"/>
    <cellStyle name="Normal 2 42 10" xfId="461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4" xfId="114"/>
    <cellStyle name="Normal 2 45" xfId="117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4" xfId="13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1" xfId="565"/>
    <cellStyle name="Normal 3 12" xfId="566"/>
    <cellStyle name="Normal 3 13" xfId="567"/>
    <cellStyle name="Normal 3 14" xfId="568"/>
    <cellStyle name="Normal 3 15" xfId="569"/>
    <cellStyle name="Normal 3 16" xfId="570"/>
    <cellStyle name="Normal 3 17" xfId="571"/>
    <cellStyle name="Normal 3 18" xfId="572"/>
    <cellStyle name="Normal 3 19" xfId="573"/>
    <cellStyle name="Normal 3 2" xfId="574"/>
    <cellStyle name="Normal 3 20" xfId="575"/>
    <cellStyle name="Normal 3 21" xfId="576"/>
    <cellStyle name="Normal 3 22" xfId="577"/>
    <cellStyle name="Normal 3 23" xfId="578"/>
    <cellStyle name="Normal 3 24" xfId="579"/>
    <cellStyle name="Normal 3 25" xfId="580"/>
    <cellStyle name="Normal 3 26" xfId="581"/>
    <cellStyle name="Normal 3 27" xfId="582"/>
    <cellStyle name="Normal 3 28" xfId="583"/>
    <cellStyle name="Normal 3 29" xfId="584"/>
    <cellStyle name="Normal 3 3" xfId="585"/>
    <cellStyle name="Normal 3 30" xfId="586"/>
    <cellStyle name="Normal 3 31" xfId="587"/>
    <cellStyle name="Normal 3 32" xfId="588"/>
    <cellStyle name="Normal 3 33" xfId="589"/>
    <cellStyle name="Normal 3 34" xfId="590"/>
    <cellStyle name="Normal 3 35" xfId="591"/>
    <cellStyle name="Normal 3 36" xfId="592"/>
    <cellStyle name="Normal 3 37" xfId="593"/>
    <cellStyle name="Normal 3 38" xfId="594"/>
    <cellStyle name="Normal 3 39" xfId="595"/>
    <cellStyle name="Normal 3 4" xfId="596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7" xfId="615"/>
    <cellStyle name="Normal 3 8" xfId="616"/>
    <cellStyle name="Normal 3 9" xfId="617"/>
    <cellStyle name="Normal 30" xfId="144"/>
    <cellStyle name="Normal 31" xfId="145"/>
    <cellStyle name="Normal 33" xfId="146"/>
    <cellStyle name="Normal 35" xfId="147"/>
    <cellStyle name="Normal 4" xfId="65"/>
    <cellStyle name="Normal 4 10" xfId="148"/>
    <cellStyle name="Normal 4 11" xfId="149"/>
    <cellStyle name="Normal 4 12" xfId="150"/>
    <cellStyle name="Normal 4 13" xfId="151"/>
    <cellStyle name="Normal 4 14" xfId="152"/>
    <cellStyle name="Normal 4 15" xfId="153"/>
    <cellStyle name="Normal 4 16" xfId="154"/>
    <cellStyle name="Normal 4 17" xfId="155"/>
    <cellStyle name="Normal 4 18" xfId="156"/>
    <cellStyle name="Normal 4 19" xfId="157"/>
    <cellStyle name="Normal 4 2" xfId="158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4" xfId="169"/>
    <cellStyle name="Normal 4 5" xfId="170"/>
    <cellStyle name="Normal 4 6" xfId="171"/>
    <cellStyle name="Normal 4 7" xfId="172"/>
    <cellStyle name="Normal 4 8" xfId="173"/>
    <cellStyle name="Normal 4 9" xfId="174"/>
    <cellStyle name="Normal 5" xfId="66"/>
    <cellStyle name="Normal 5 10" xfId="618"/>
    <cellStyle name="Normal 5 11" xfId="619"/>
    <cellStyle name="Normal 5 12" xfId="620"/>
    <cellStyle name="Normal 5 2" xfId="175"/>
    <cellStyle name="Normal 5 3" xfId="621"/>
    <cellStyle name="Normal 5 4" xfId="622"/>
    <cellStyle name="Normal 5 5" xfId="623"/>
    <cellStyle name="Normal 5 6" xfId="624"/>
    <cellStyle name="Normal 5 7" xfId="625"/>
    <cellStyle name="Normal 5 8" xfId="626"/>
    <cellStyle name="Normal 5 9" xfId="627"/>
    <cellStyle name="Normal 6" xfId="69"/>
    <cellStyle name="Normal 6 2" xfId="628"/>
    <cellStyle name="Normal 7" xfId="106"/>
    <cellStyle name="Normal 7 2" xfId="773"/>
    <cellStyle name="Normal 7 3" xfId="774"/>
    <cellStyle name="Normal 8" xfId="77"/>
    <cellStyle name="Normal 9" xfId="8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A9"/>
  <sheetViews>
    <sheetView rightToLeft="1" view="pageBreakPreview" zoomScale="60" workbookViewId="0">
      <selection activeCell="E28" sqref="E28"/>
    </sheetView>
  </sheetViews>
  <sheetFormatPr baseColWidth="10" defaultColWidth="11.5703125" defaultRowHeight="12.75"/>
  <cols>
    <col min="1" max="1" width="60.7109375" style="1" customWidth="1"/>
    <col min="2" max="16384" width="11.5703125" style="1"/>
  </cols>
  <sheetData>
    <row r="3" spans="1:1" ht="78" customHeight="1">
      <c r="A3" s="48" t="s">
        <v>123</v>
      </c>
    </row>
    <row r="4" spans="1:1" ht="78" customHeight="1">
      <c r="A4" s="49" t="s">
        <v>124</v>
      </c>
    </row>
    <row r="8" spans="1:1" ht="30" customHeight="1"/>
    <row r="9" spans="1:1" ht="30" customHeight="1"/>
  </sheetData>
  <printOptions horizontalCentered="1" verticalCentered="1"/>
  <pageMargins left="0.39370078740157483" right="0.39370078740157483" top="0.39370078740157483" bottom="0.39370078740157483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3:M16"/>
  <sheetViews>
    <sheetView rightToLeft="1" zoomScaleNormal="100" zoomScaleSheetLayoutView="93" workbookViewId="0">
      <selection activeCell="H11" sqref="H11"/>
    </sheetView>
  </sheetViews>
  <sheetFormatPr baseColWidth="10" defaultRowHeight="12.75"/>
  <cols>
    <col min="1" max="1" width="6.28515625" customWidth="1"/>
    <col min="2" max="2" width="16.140625" customWidth="1"/>
    <col min="12" max="12" width="29" customWidth="1"/>
    <col min="13" max="13" width="17.140625" customWidth="1"/>
  </cols>
  <sheetData>
    <row r="3" spans="2:13" ht="18">
      <c r="B3" s="481" t="s">
        <v>248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2:13" ht="18">
      <c r="B4" s="482" t="s">
        <v>153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2:13" ht="15.75" thickBot="1">
      <c r="B5" s="40" t="s">
        <v>34</v>
      </c>
      <c r="C5" s="180"/>
      <c r="D5" s="181"/>
      <c r="E5" s="181"/>
      <c r="F5" s="182"/>
      <c r="G5" s="182"/>
      <c r="H5" s="182"/>
      <c r="I5" s="7"/>
      <c r="J5" s="6"/>
      <c r="K5" s="6"/>
      <c r="M5" s="38" t="s">
        <v>43</v>
      </c>
    </row>
    <row r="6" spans="2:13" ht="31.5" customHeight="1" thickBot="1">
      <c r="B6" s="497" t="s">
        <v>3</v>
      </c>
      <c r="C6" s="412" t="s">
        <v>67</v>
      </c>
      <c r="D6" s="413"/>
      <c r="E6" s="414"/>
      <c r="F6" s="412" t="s">
        <v>68</v>
      </c>
      <c r="G6" s="413"/>
      <c r="H6" s="414"/>
      <c r="I6" s="412" t="s">
        <v>236</v>
      </c>
      <c r="J6" s="413"/>
      <c r="K6" s="414"/>
      <c r="L6" s="500" t="s">
        <v>2</v>
      </c>
      <c r="M6" s="397" t="s">
        <v>194</v>
      </c>
    </row>
    <row r="7" spans="2:13" ht="15" customHeight="1">
      <c r="B7" s="498"/>
      <c r="C7" s="503" t="s">
        <v>111</v>
      </c>
      <c r="D7" s="504"/>
      <c r="E7" s="505"/>
      <c r="F7" s="503" t="s">
        <v>69</v>
      </c>
      <c r="G7" s="504"/>
      <c r="H7" s="505"/>
      <c r="I7" s="503" t="s">
        <v>110</v>
      </c>
      <c r="J7" s="504"/>
      <c r="K7" s="505"/>
      <c r="L7" s="501"/>
      <c r="M7" s="398"/>
    </row>
    <row r="8" spans="2:13" ht="15.75">
      <c r="B8" s="499"/>
      <c r="C8" s="256">
        <v>2015</v>
      </c>
      <c r="D8" s="55">
        <v>2016</v>
      </c>
      <c r="E8" s="257">
        <v>2017</v>
      </c>
      <c r="F8" s="55">
        <v>2015</v>
      </c>
      <c r="G8" s="257">
        <v>2016</v>
      </c>
      <c r="H8" s="257">
        <v>2017</v>
      </c>
      <c r="I8" s="256">
        <v>2015</v>
      </c>
      <c r="J8" s="55">
        <v>2016</v>
      </c>
      <c r="K8" s="257">
        <v>2017</v>
      </c>
      <c r="L8" s="502"/>
      <c r="M8" s="398"/>
    </row>
    <row r="9" spans="2:13" ht="24.75" customHeight="1">
      <c r="B9" s="247" t="s">
        <v>208</v>
      </c>
      <c r="C9" s="258">
        <v>333</v>
      </c>
      <c r="D9" s="259">
        <v>274</v>
      </c>
      <c r="E9" s="259">
        <v>292</v>
      </c>
      <c r="F9" s="178"/>
      <c r="G9" s="178"/>
      <c r="H9" s="178">
        <v>19</v>
      </c>
      <c r="I9" s="259">
        <v>1000</v>
      </c>
      <c r="J9" s="259">
        <v>1064</v>
      </c>
      <c r="K9" s="260">
        <v>1014</v>
      </c>
      <c r="L9" s="358" t="s">
        <v>214</v>
      </c>
      <c r="M9" s="79">
        <v>1651</v>
      </c>
    </row>
    <row r="10" spans="2:13" ht="24.75" customHeight="1">
      <c r="B10" s="249" t="s">
        <v>209</v>
      </c>
      <c r="C10" s="261">
        <v>93</v>
      </c>
      <c r="D10" s="262">
        <v>39</v>
      </c>
      <c r="E10" s="262">
        <v>128</v>
      </c>
      <c r="F10" s="178"/>
      <c r="G10" s="178"/>
      <c r="H10" s="178"/>
      <c r="I10" s="262">
        <v>696</v>
      </c>
      <c r="J10" s="262">
        <v>690</v>
      </c>
      <c r="K10" s="263">
        <v>656</v>
      </c>
      <c r="L10" s="359" t="s">
        <v>215</v>
      </c>
      <c r="M10" s="81">
        <v>1652</v>
      </c>
    </row>
    <row r="11" spans="2:13" ht="24.75" customHeight="1">
      <c r="B11" s="249" t="s">
        <v>210</v>
      </c>
      <c r="C11" s="261">
        <v>110</v>
      </c>
      <c r="D11" s="262">
        <v>61</v>
      </c>
      <c r="E11" s="262">
        <v>96</v>
      </c>
      <c r="F11" s="178"/>
      <c r="G11" s="178"/>
      <c r="H11" s="178">
        <v>53</v>
      </c>
      <c r="I11" s="262">
        <v>1033</v>
      </c>
      <c r="J11" s="262">
        <v>1079</v>
      </c>
      <c r="K11" s="263">
        <v>1050</v>
      </c>
      <c r="L11" s="359" t="s">
        <v>216</v>
      </c>
      <c r="M11" s="81">
        <v>1653</v>
      </c>
    </row>
    <row r="12" spans="2:13" ht="24.75" customHeight="1">
      <c r="B12" s="249" t="s">
        <v>211</v>
      </c>
      <c r="C12" s="261">
        <v>787</v>
      </c>
      <c r="D12" s="262">
        <v>804</v>
      </c>
      <c r="E12" s="262">
        <v>817</v>
      </c>
      <c r="F12" s="178"/>
      <c r="G12" s="178"/>
      <c r="H12" s="178">
        <v>28</v>
      </c>
      <c r="I12" s="262">
        <v>2542</v>
      </c>
      <c r="J12" s="262">
        <v>2723</v>
      </c>
      <c r="K12" s="263">
        <v>2510</v>
      </c>
      <c r="L12" s="359" t="s">
        <v>217</v>
      </c>
      <c r="M12" s="81">
        <v>1654</v>
      </c>
    </row>
    <row r="13" spans="2:13" ht="23.25" customHeight="1">
      <c r="B13" s="249" t="s">
        <v>212</v>
      </c>
      <c r="C13" s="261">
        <v>2350</v>
      </c>
      <c r="D13" s="262">
        <v>2319</v>
      </c>
      <c r="E13" s="262">
        <v>2611</v>
      </c>
      <c r="F13" s="178"/>
      <c r="G13" s="178"/>
      <c r="H13" s="178"/>
      <c r="I13" s="262">
        <v>366</v>
      </c>
      <c r="J13" s="262">
        <v>385</v>
      </c>
      <c r="K13" s="263">
        <v>357</v>
      </c>
      <c r="L13" s="359" t="s">
        <v>218</v>
      </c>
      <c r="M13" s="81">
        <v>1655</v>
      </c>
    </row>
    <row r="14" spans="2:13" ht="25.5" customHeight="1">
      <c r="B14" s="249" t="s">
        <v>213</v>
      </c>
      <c r="C14" s="261">
        <v>270</v>
      </c>
      <c r="D14" s="264">
        <v>205</v>
      </c>
      <c r="E14" s="264">
        <v>322</v>
      </c>
      <c r="F14" s="178"/>
      <c r="G14" s="179"/>
      <c r="H14" s="179"/>
      <c r="I14" s="262">
        <v>482</v>
      </c>
      <c r="J14" s="264">
        <v>485</v>
      </c>
      <c r="K14" s="265">
        <v>377</v>
      </c>
      <c r="L14" s="359" t="s">
        <v>219</v>
      </c>
      <c r="M14" s="360">
        <v>1656</v>
      </c>
    </row>
    <row r="15" spans="2:13" ht="16.5" thickBot="1">
      <c r="B15" s="251" t="s">
        <v>50</v>
      </c>
      <c r="C15" s="266">
        <f>SUM(C9:C14)</f>
        <v>3943</v>
      </c>
      <c r="D15" s="267">
        <f t="shared" ref="D15" si="0">SUM(D9:D14)</f>
        <v>3702</v>
      </c>
      <c r="E15" s="268">
        <f>SUM(E9:E14)</f>
        <v>4266</v>
      </c>
      <c r="F15" s="266"/>
      <c r="G15" s="267"/>
      <c r="H15" s="268">
        <f>SUM(H9:H14)</f>
        <v>100</v>
      </c>
      <c r="I15" s="266">
        <f>SUM(I9:I14)</f>
        <v>6119</v>
      </c>
      <c r="J15" s="267">
        <f>SUM(J9:J14)</f>
        <v>6426</v>
      </c>
      <c r="K15" s="267">
        <f>SUM(K9:K14)</f>
        <v>5964</v>
      </c>
      <c r="L15" s="255" t="s">
        <v>8</v>
      </c>
      <c r="M15" s="252"/>
    </row>
    <row r="16" spans="2:13" ht="15">
      <c r="B16" s="39" t="s">
        <v>15</v>
      </c>
      <c r="C16" s="21"/>
      <c r="D16" s="21"/>
      <c r="E16" s="21"/>
      <c r="F16" s="10"/>
      <c r="G16" s="10"/>
      <c r="H16" s="10"/>
      <c r="I16" s="10"/>
      <c r="J16" s="11"/>
      <c r="K16" s="11"/>
      <c r="M16" s="38" t="s">
        <v>144</v>
      </c>
    </row>
  </sheetData>
  <mergeCells count="11">
    <mergeCell ref="M6:M8"/>
    <mergeCell ref="B3:L3"/>
    <mergeCell ref="B4:L4"/>
    <mergeCell ref="B6:B8"/>
    <mergeCell ref="C6:E6"/>
    <mergeCell ref="F6:H6"/>
    <mergeCell ref="I6:K6"/>
    <mergeCell ref="L6:L8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&amp;LCommissariat Général au Développement Régional&amp;Rالمندوبية العامة للتنمية الجهوية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3:P16"/>
  <sheetViews>
    <sheetView showGridLines="0" showRowColHeaders="0" rightToLeft="1" view="pageBreakPreview" zoomScale="82" zoomScaleSheetLayoutView="82" workbookViewId="0">
      <selection activeCell="I25" sqref="I25"/>
    </sheetView>
  </sheetViews>
  <sheetFormatPr baseColWidth="10" defaultRowHeight="12.75"/>
  <cols>
    <col min="1" max="1" width="15" customWidth="1"/>
    <col min="14" max="14" width="29.5703125" customWidth="1"/>
    <col min="15" max="15" width="19.42578125" customWidth="1"/>
  </cols>
  <sheetData>
    <row r="3" spans="1:16" ht="18">
      <c r="A3" s="45"/>
      <c r="B3" s="481" t="s">
        <v>237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5"/>
      <c r="N3" s="45"/>
      <c r="O3" s="45"/>
      <c r="P3" s="45"/>
    </row>
    <row r="4" spans="1:16" ht="18">
      <c r="A4" s="69"/>
      <c r="B4" s="482" t="s">
        <v>154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69"/>
      <c r="N4" s="69"/>
      <c r="O4" s="69"/>
      <c r="P4" s="69"/>
    </row>
    <row r="5" spans="1:16" ht="15.75" thickBot="1">
      <c r="A5" s="40" t="s">
        <v>34</v>
      </c>
      <c r="B5" s="180"/>
      <c r="C5" s="181"/>
      <c r="D5" s="181"/>
      <c r="E5" s="182"/>
      <c r="F5" s="182"/>
      <c r="G5" s="182"/>
      <c r="H5" s="7"/>
      <c r="I5" s="6"/>
      <c r="J5" s="6"/>
      <c r="K5" s="6"/>
      <c r="L5" s="6"/>
      <c r="M5" s="6"/>
      <c r="O5" s="38" t="s">
        <v>43</v>
      </c>
    </row>
    <row r="6" spans="1:16" ht="47.25" customHeight="1" thickBot="1">
      <c r="A6" s="506" t="s">
        <v>3</v>
      </c>
      <c r="B6" s="407" t="s">
        <v>71</v>
      </c>
      <c r="C6" s="509"/>
      <c r="D6" s="510"/>
      <c r="E6" s="407" t="s">
        <v>72</v>
      </c>
      <c r="F6" s="509"/>
      <c r="G6" s="510"/>
      <c r="H6" s="407" t="s">
        <v>73</v>
      </c>
      <c r="I6" s="509"/>
      <c r="J6" s="510"/>
      <c r="K6" s="407" t="s">
        <v>152</v>
      </c>
      <c r="L6" s="509"/>
      <c r="M6" s="510"/>
      <c r="N6" s="500" t="s">
        <v>2</v>
      </c>
      <c r="O6" s="397" t="s">
        <v>194</v>
      </c>
    </row>
    <row r="7" spans="1:16" ht="15" customHeight="1">
      <c r="A7" s="507"/>
      <c r="B7" s="503" t="s">
        <v>74</v>
      </c>
      <c r="C7" s="504"/>
      <c r="D7" s="505"/>
      <c r="E7" s="503" t="s">
        <v>75</v>
      </c>
      <c r="F7" s="504"/>
      <c r="G7" s="505"/>
      <c r="H7" s="503" t="s">
        <v>129</v>
      </c>
      <c r="I7" s="504"/>
      <c r="J7" s="505"/>
      <c r="K7" s="503" t="s">
        <v>151</v>
      </c>
      <c r="L7" s="504"/>
      <c r="M7" s="505"/>
      <c r="N7" s="501"/>
      <c r="O7" s="398"/>
    </row>
    <row r="8" spans="1:16" ht="15.75">
      <c r="A8" s="508"/>
      <c r="B8" s="297">
        <v>2015</v>
      </c>
      <c r="C8" s="287">
        <v>2016</v>
      </c>
      <c r="D8" s="298">
        <v>2017</v>
      </c>
      <c r="E8" s="297">
        <v>2015</v>
      </c>
      <c r="F8" s="287">
        <v>2016</v>
      </c>
      <c r="G8" s="298">
        <v>2017</v>
      </c>
      <c r="H8" s="297">
        <v>2015</v>
      </c>
      <c r="I8" s="287">
        <v>2016</v>
      </c>
      <c r="J8" s="298">
        <v>2017</v>
      </c>
      <c r="K8" s="297">
        <v>2015</v>
      </c>
      <c r="L8" s="287">
        <v>2016</v>
      </c>
      <c r="M8" s="298">
        <v>2017</v>
      </c>
      <c r="N8" s="502"/>
      <c r="O8" s="399"/>
    </row>
    <row r="9" spans="1:16" ht="15">
      <c r="A9" s="247" t="s">
        <v>208</v>
      </c>
      <c r="B9" s="299">
        <v>10635</v>
      </c>
      <c r="C9" s="288">
        <v>10870</v>
      </c>
      <c r="D9" s="300">
        <v>11100</v>
      </c>
      <c r="E9" s="299">
        <v>238</v>
      </c>
      <c r="F9" s="288">
        <v>327</v>
      </c>
      <c r="G9" s="300">
        <v>470</v>
      </c>
      <c r="H9" s="299">
        <v>5158</v>
      </c>
      <c r="I9" s="288">
        <v>5195</v>
      </c>
      <c r="J9" s="300">
        <v>5158</v>
      </c>
      <c r="K9" s="299">
        <v>9419</v>
      </c>
      <c r="L9" s="288">
        <v>9566</v>
      </c>
      <c r="M9" s="300">
        <v>9721</v>
      </c>
      <c r="N9" s="253" t="s">
        <v>214</v>
      </c>
      <c r="O9" s="248">
        <v>1651</v>
      </c>
    </row>
    <row r="10" spans="1:16" ht="15">
      <c r="A10" s="249" t="s">
        <v>209</v>
      </c>
      <c r="B10" s="301">
        <v>5230</v>
      </c>
      <c r="C10" s="289">
        <v>6000</v>
      </c>
      <c r="D10" s="302">
        <v>6500</v>
      </c>
      <c r="E10" s="301">
        <v>67</v>
      </c>
      <c r="F10" s="289">
        <v>85</v>
      </c>
      <c r="G10" s="302">
        <v>120</v>
      </c>
      <c r="H10" s="301">
        <v>770</v>
      </c>
      <c r="I10" s="289">
        <v>740</v>
      </c>
      <c r="J10" s="302">
        <v>700</v>
      </c>
      <c r="K10" s="301">
        <v>8047</v>
      </c>
      <c r="L10" s="289">
        <v>8118</v>
      </c>
      <c r="M10" s="302">
        <v>8262</v>
      </c>
      <c r="N10" s="254" t="s">
        <v>215</v>
      </c>
      <c r="O10" s="250">
        <v>1652</v>
      </c>
    </row>
    <row r="11" spans="1:16" ht="15">
      <c r="A11" s="249" t="s">
        <v>210</v>
      </c>
      <c r="B11" s="303">
        <v>18397</v>
      </c>
      <c r="C11" s="290">
        <v>17618</v>
      </c>
      <c r="D11" s="304">
        <v>16000</v>
      </c>
      <c r="E11" s="303">
        <v>85</v>
      </c>
      <c r="F11" s="290">
        <v>158</v>
      </c>
      <c r="G11" s="304">
        <v>157</v>
      </c>
      <c r="H11" s="303">
        <v>7034</v>
      </c>
      <c r="I11" s="290">
        <v>8000</v>
      </c>
      <c r="J11" s="304">
        <v>9022</v>
      </c>
      <c r="K11" s="303">
        <v>7065</v>
      </c>
      <c r="L11" s="290">
        <v>7179</v>
      </c>
      <c r="M11" s="304">
        <v>7348</v>
      </c>
      <c r="N11" s="254" t="s">
        <v>216</v>
      </c>
      <c r="O11" s="250">
        <v>1653</v>
      </c>
    </row>
    <row r="12" spans="1:16" ht="15">
      <c r="A12" s="249" t="s">
        <v>211</v>
      </c>
      <c r="B12" s="303">
        <v>23000</v>
      </c>
      <c r="C12" s="290">
        <v>25125</v>
      </c>
      <c r="D12" s="304">
        <v>24560</v>
      </c>
      <c r="E12" s="303">
        <v>945</v>
      </c>
      <c r="F12" s="290">
        <v>795</v>
      </c>
      <c r="G12" s="304">
        <v>308</v>
      </c>
      <c r="H12" s="303">
        <v>7630</v>
      </c>
      <c r="I12" s="290">
        <v>7758</v>
      </c>
      <c r="J12" s="304">
        <v>7580</v>
      </c>
      <c r="K12" s="303">
        <v>13469</v>
      </c>
      <c r="L12" s="290">
        <v>13883</v>
      </c>
      <c r="M12" s="304">
        <v>14141</v>
      </c>
      <c r="N12" s="254" t="s">
        <v>217</v>
      </c>
      <c r="O12" s="250">
        <v>1654</v>
      </c>
    </row>
    <row r="13" spans="1:16" ht="15">
      <c r="A13" s="249" t="s">
        <v>212</v>
      </c>
      <c r="B13" s="303">
        <v>6408</v>
      </c>
      <c r="C13" s="290">
        <v>6450</v>
      </c>
      <c r="D13" s="304">
        <v>6100</v>
      </c>
      <c r="E13" s="303">
        <v>300</v>
      </c>
      <c r="F13" s="290">
        <v>375</v>
      </c>
      <c r="G13" s="304">
        <v>375</v>
      </c>
      <c r="H13" s="303">
        <v>800</v>
      </c>
      <c r="I13" s="290">
        <v>800</v>
      </c>
      <c r="J13" s="304">
        <v>830</v>
      </c>
      <c r="K13" s="303">
        <v>8931</v>
      </c>
      <c r="L13" s="290">
        <v>9082</v>
      </c>
      <c r="M13" s="304">
        <v>9261</v>
      </c>
      <c r="N13" s="254" t="s">
        <v>218</v>
      </c>
      <c r="O13" s="250">
        <v>1655</v>
      </c>
    </row>
    <row r="14" spans="1:16" ht="15.75" thickBot="1">
      <c r="A14" s="292" t="s">
        <v>213</v>
      </c>
      <c r="B14" s="305">
        <v>4730</v>
      </c>
      <c r="C14" s="293">
        <v>4637</v>
      </c>
      <c r="D14" s="306">
        <v>4140</v>
      </c>
      <c r="E14" s="305">
        <v>20</v>
      </c>
      <c r="F14" s="293">
        <v>36</v>
      </c>
      <c r="G14" s="306">
        <v>70</v>
      </c>
      <c r="H14" s="305">
        <v>1240</v>
      </c>
      <c r="I14" s="293">
        <v>1295</v>
      </c>
      <c r="J14" s="306">
        <v>1325</v>
      </c>
      <c r="K14" s="305">
        <v>6730</v>
      </c>
      <c r="L14" s="293">
        <v>6779</v>
      </c>
      <c r="M14" s="306">
        <v>6813</v>
      </c>
      <c r="N14" s="295" t="s">
        <v>219</v>
      </c>
      <c r="O14" s="294">
        <v>1656</v>
      </c>
    </row>
    <row r="15" spans="1:16" ht="18.75" thickBot="1">
      <c r="A15" s="291" t="s">
        <v>50</v>
      </c>
      <c r="B15" s="307">
        <f>SUM(B9:B14)</f>
        <v>68400</v>
      </c>
      <c r="C15" s="308">
        <f t="shared" ref="C15:D15" si="0">SUM(C9:C14)</f>
        <v>70700</v>
      </c>
      <c r="D15" s="309">
        <f t="shared" si="0"/>
        <v>68400</v>
      </c>
      <c r="E15" s="307">
        <f t="shared" ref="E15" si="1">SUM(E9:E14)</f>
        <v>1655</v>
      </c>
      <c r="F15" s="308">
        <f t="shared" ref="F15" si="2">SUM(F9:F14)</f>
        <v>1776</v>
      </c>
      <c r="G15" s="309">
        <f>SUM(G9:G14)</f>
        <v>1500</v>
      </c>
      <c r="H15" s="307">
        <f t="shared" ref="H15" si="3">SUM(H9:H14)</f>
        <v>22632</v>
      </c>
      <c r="I15" s="308">
        <f t="shared" ref="I15" si="4">SUM(I9:I14)</f>
        <v>23788</v>
      </c>
      <c r="J15" s="309">
        <f t="shared" ref="J15" si="5">SUM(J9:J14)</f>
        <v>24615</v>
      </c>
      <c r="K15" s="307">
        <f t="shared" ref="K15" si="6">SUM(K9:K14)</f>
        <v>53661</v>
      </c>
      <c r="L15" s="308">
        <f t="shared" ref="L15:M15" si="7">SUM(L9:L14)</f>
        <v>54607</v>
      </c>
      <c r="M15" s="308">
        <f t="shared" si="7"/>
        <v>55546</v>
      </c>
      <c r="N15" s="296" t="s">
        <v>8</v>
      </c>
    </row>
    <row r="16" spans="1:16" ht="15">
      <c r="A16" s="39" t="s">
        <v>15</v>
      </c>
      <c r="B16" s="18"/>
      <c r="C16" s="18"/>
      <c r="D16" s="18"/>
      <c r="E16" s="7"/>
      <c r="F16" s="7"/>
      <c r="G16" s="7"/>
      <c r="H16" s="7"/>
      <c r="I16" s="1"/>
      <c r="J16" s="1"/>
      <c r="K16" s="1"/>
      <c r="L16" s="1"/>
      <c r="M16" s="1"/>
      <c r="N16" s="38" t="s">
        <v>144</v>
      </c>
    </row>
  </sheetData>
  <mergeCells count="13">
    <mergeCell ref="O6:O8"/>
    <mergeCell ref="N6:N8"/>
    <mergeCell ref="B7:D7"/>
    <mergeCell ref="E7:G7"/>
    <mergeCell ref="H7:J7"/>
    <mergeCell ref="K7:M7"/>
    <mergeCell ref="B3:L3"/>
    <mergeCell ref="B4:L4"/>
    <mergeCell ref="A6:A8"/>
    <mergeCell ref="B6:D6"/>
    <mergeCell ref="E6:G6"/>
    <mergeCell ref="H6:J6"/>
    <mergeCell ref="K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&amp;LCommissarit Général au Développement Régional&amp;Rالمندوبية العامة للتنمية الجهوية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41">
    <tabColor rgb="FF00B0F0"/>
    <pageSetUpPr fitToPage="1"/>
  </sheetPr>
  <dimension ref="A1:L34"/>
  <sheetViews>
    <sheetView rightToLeft="1" view="pageBreakPreview" zoomScale="90" zoomScaleSheetLayoutView="90" workbookViewId="0">
      <pane ySplit="7" topLeftCell="A8" activePane="bottomLeft" state="frozenSplit"/>
      <selection activeCell="N30" sqref="N30"/>
      <selection pane="bottomLeft" activeCell="J15" sqref="J15"/>
    </sheetView>
  </sheetViews>
  <sheetFormatPr baseColWidth="10" defaultColWidth="11.5703125" defaultRowHeight="12.75"/>
  <cols>
    <col min="1" max="1" width="16.5703125" style="1" customWidth="1"/>
    <col min="2" max="10" width="9.7109375" style="1" customWidth="1"/>
    <col min="11" max="11" width="31.5703125" style="1" customWidth="1"/>
    <col min="12" max="12" width="19.140625" style="1" customWidth="1"/>
    <col min="13" max="16384" width="11.5703125" style="1"/>
  </cols>
  <sheetData>
    <row r="1" spans="1:12" ht="30" customHeight="1"/>
    <row r="2" spans="1:12" ht="30" customHeight="1">
      <c r="A2" s="481" t="s">
        <v>64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2" ht="30" customHeight="1">
      <c r="A3" s="482" t="s">
        <v>65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2" ht="15.75" thickBot="1">
      <c r="A4" s="40" t="s">
        <v>66</v>
      </c>
      <c r="B4" s="180"/>
      <c r="C4" s="181"/>
      <c r="D4" s="181"/>
      <c r="E4" s="182"/>
      <c r="F4" s="182"/>
      <c r="G4" s="182"/>
      <c r="H4" s="7"/>
      <c r="I4" s="6"/>
      <c r="J4" s="6"/>
      <c r="K4" s="38" t="s">
        <v>70</v>
      </c>
    </row>
    <row r="5" spans="1:12" ht="20.100000000000001" customHeight="1">
      <c r="A5" s="457" t="s">
        <v>3</v>
      </c>
      <c r="B5" s="461" t="s">
        <v>67</v>
      </c>
      <c r="C5" s="462"/>
      <c r="D5" s="463"/>
      <c r="E5" s="461" t="s">
        <v>68</v>
      </c>
      <c r="F5" s="462"/>
      <c r="G5" s="463"/>
      <c r="H5" s="461" t="s">
        <v>238</v>
      </c>
      <c r="I5" s="462"/>
      <c r="J5" s="463"/>
      <c r="K5" s="486" t="s">
        <v>2</v>
      </c>
      <c r="L5" s="468" t="s">
        <v>194</v>
      </c>
    </row>
    <row r="6" spans="1:12" ht="20.100000000000001" customHeight="1">
      <c r="A6" s="458"/>
      <c r="B6" s="473" t="s">
        <v>111</v>
      </c>
      <c r="C6" s="474"/>
      <c r="D6" s="475"/>
      <c r="E6" s="473" t="s">
        <v>69</v>
      </c>
      <c r="F6" s="474"/>
      <c r="G6" s="475"/>
      <c r="H6" s="473" t="s">
        <v>110</v>
      </c>
      <c r="I6" s="474"/>
      <c r="J6" s="475"/>
      <c r="K6" s="487"/>
      <c r="L6" s="469"/>
    </row>
    <row r="7" spans="1:12" ht="20.100000000000001" customHeight="1" thickBot="1">
      <c r="A7" s="511"/>
      <c r="B7" s="190">
        <v>2015</v>
      </c>
      <c r="C7" s="191">
        <v>2016</v>
      </c>
      <c r="D7" s="192">
        <v>2017</v>
      </c>
      <c r="E7" s="190">
        <v>2015</v>
      </c>
      <c r="F7" s="191">
        <v>2016</v>
      </c>
      <c r="G7" s="192">
        <v>2017</v>
      </c>
      <c r="H7" s="190">
        <v>2015</v>
      </c>
      <c r="I7" s="191">
        <v>2016</v>
      </c>
      <c r="J7" s="192">
        <v>2017</v>
      </c>
      <c r="K7" s="488"/>
      <c r="L7" s="480"/>
    </row>
    <row r="8" spans="1:12" ht="36" customHeight="1">
      <c r="A8" s="159" t="s">
        <v>208</v>
      </c>
      <c r="B8" s="187">
        <v>10778</v>
      </c>
      <c r="C8" s="188">
        <v>9060</v>
      </c>
      <c r="D8" s="189">
        <v>10245</v>
      </c>
      <c r="E8" s="187"/>
      <c r="F8" s="188"/>
      <c r="G8" s="189">
        <v>14.5</v>
      </c>
      <c r="H8" s="187">
        <v>11074</v>
      </c>
      <c r="I8" s="188">
        <v>9898</v>
      </c>
      <c r="J8" s="189">
        <v>6500</v>
      </c>
      <c r="K8" s="163" t="s">
        <v>214</v>
      </c>
      <c r="L8" s="164">
        <v>1651</v>
      </c>
    </row>
    <row r="9" spans="1:12" ht="36" customHeight="1">
      <c r="A9" s="157" t="s">
        <v>209</v>
      </c>
      <c r="B9" s="183">
        <v>3575</v>
      </c>
      <c r="C9" s="178">
        <v>1600</v>
      </c>
      <c r="D9" s="184">
        <v>4146</v>
      </c>
      <c r="E9" s="183"/>
      <c r="F9" s="178"/>
      <c r="G9" s="184"/>
      <c r="H9" s="183">
        <v>2190</v>
      </c>
      <c r="I9" s="178">
        <v>2271</v>
      </c>
      <c r="J9" s="184">
        <v>1450</v>
      </c>
      <c r="K9" s="148" t="s">
        <v>215</v>
      </c>
      <c r="L9" s="146">
        <v>1652</v>
      </c>
    </row>
    <row r="10" spans="1:12" ht="36" customHeight="1">
      <c r="A10" s="157" t="s">
        <v>210</v>
      </c>
      <c r="B10" s="183">
        <v>5615</v>
      </c>
      <c r="C10" s="178">
        <v>1950</v>
      </c>
      <c r="D10" s="184">
        <v>4530</v>
      </c>
      <c r="E10" s="183"/>
      <c r="F10" s="178"/>
      <c r="G10" s="184">
        <v>48</v>
      </c>
      <c r="H10" s="183">
        <v>4893</v>
      </c>
      <c r="I10" s="178">
        <v>4910</v>
      </c>
      <c r="J10" s="184">
        <v>3430</v>
      </c>
      <c r="K10" s="148" t="s">
        <v>216</v>
      </c>
      <c r="L10" s="146">
        <v>1653</v>
      </c>
    </row>
    <row r="11" spans="1:12" ht="36" customHeight="1">
      <c r="A11" s="157" t="s">
        <v>211</v>
      </c>
      <c r="B11" s="183">
        <v>22665</v>
      </c>
      <c r="C11" s="178">
        <v>25845</v>
      </c>
      <c r="D11" s="184">
        <v>30995</v>
      </c>
      <c r="E11" s="183"/>
      <c r="F11" s="178"/>
      <c r="G11" s="184">
        <v>27</v>
      </c>
      <c r="H11" s="183">
        <v>5068</v>
      </c>
      <c r="I11" s="178">
        <v>5638</v>
      </c>
      <c r="J11" s="184">
        <v>3950</v>
      </c>
      <c r="K11" s="148" t="s">
        <v>217</v>
      </c>
      <c r="L11" s="146">
        <v>1654</v>
      </c>
    </row>
    <row r="12" spans="1:12" ht="36" customHeight="1">
      <c r="A12" s="157" t="s">
        <v>212</v>
      </c>
      <c r="B12" s="183">
        <v>94628</v>
      </c>
      <c r="C12" s="178">
        <v>92408</v>
      </c>
      <c r="D12" s="184">
        <v>116725</v>
      </c>
      <c r="E12" s="183"/>
      <c r="F12" s="178"/>
      <c r="G12" s="184"/>
      <c r="H12" s="183">
        <v>1306</v>
      </c>
      <c r="I12" s="178">
        <v>1380</v>
      </c>
      <c r="J12" s="184">
        <v>910</v>
      </c>
      <c r="K12" s="148" t="s">
        <v>218</v>
      </c>
      <c r="L12" s="146">
        <v>1655</v>
      </c>
    </row>
    <row r="13" spans="1:12" ht="36" customHeight="1">
      <c r="A13" s="157" t="s">
        <v>213</v>
      </c>
      <c r="B13" s="183">
        <v>11160</v>
      </c>
      <c r="C13" s="179">
        <v>8300</v>
      </c>
      <c r="D13" s="185">
        <v>13925</v>
      </c>
      <c r="E13" s="183"/>
      <c r="F13" s="179"/>
      <c r="G13" s="185"/>
      <c r="H13" s="183">
        <v>3028</v>
      </c>
      <c r="I13" s="179">
        <v>2772</v>
      </c>
      <c r="J13" s="185">
        <v>1800</v>
      </c>
      <c r="K13" s="148" t="s">
        <v>219</v>
      </c>
      <c r="L13" s="146">
        <v>1656</v>
      </c>
    </row>
    <row r="14" spans="1:12" ht="32.25" customHeight="1" thickBot="1">
      <c r="A14" s="186" t="s">
        <v>50</v>
      </c>
      <c r="B14" s="170">
        <f>SUM(B8:B13)</f>
        <v>148421</v>
      </c>
      <c r="C14" s="171">
        <f t="shared" ref="C14:I14" si="0">SUM(C8:C13)</f>
        <v>139163</v>
      </c>
      <c r="D14" s="172">
        <f>SUM(D8:D13)</f>
        <v>180566</v>
      </c>
      <c r="E14" s="170">
        <f t="shared" si="0"/>
        <v>0</v>
      </c>
      <c r="F14" s="171">
        <f t="shared" si="0"/>
        <v>0</v>
      </c>
      <c r="G14" s="172">
        <f t="shared" si="0"/>
        <v>89.5</v>
      </c>
      <c r="H14" s="170">
        <f t="shared" si="0"/>
        <v>27559</v>
      </c>
      <c r="I14" s="171">
        <f t="shared" si="0"/>
        <v>26869</v>
      </c>
      <c r="J14" s="172">
        <f>SUM(J8:J13)</f>
        <v>18040</v>
      </c>
      <c r="K14" s="478" t="s">
        <v>8</v>
      </c>
      <c r="L14" s="479"/>
    </row>
    <row r="15" spans="1:12" ht="15">
      <c r="A15" s="39" t="s">
        <v>15</v>
      </c>
      <c r="B15" s="21"/>
      <c r="C15" s="21"/>
      <c r="D15" s="21"/>
      <c r="E15" s="10"/>
      <c r="F15" s="10"/>
      <c r="G15" s="10"/>
      <c r="H15" s="10"/>
      <c r="I15" s="11"/>
      <c r="J15" s="11"/>
      <c r="L15" s="38" t="s">
        <v>144</v>
      </c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7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/>
      <c r="B19" s="22"/>
      <c r="C19" s="22"/>
      <c r="D19" s="22"/>
      <c r="E19" s="7"/>
      <c r="F19" s="7"/>
      <c r="G19" s="7"/>
      <c r="H19" s="7"/>
      <c r="I19" s="7"/>
      <c r="J19" s="7"/>
      <c r="K19" s="7"/>
    </row>
    <row r="20" spans="1:11" ht="12.75" customHeight="1">
      <c r="A20" s="7"/>
      <c r="B20" s="30"/>
      <c r="C20" s="7"/>
      <c r="D20" s="7"/>
      <c r="E20" s="7"/>
      <c r="F20" s="7"/>
      <c r="G20" s="7"/>
      <c r="H20" s="7"/>
      <c r="I20" s="7"/>
      <c r="J20" s="7"/>
      <c r="K20" s="7"/>
    </row>
    <row r="21" spans="1:11" ht="12.75" customHeight="1">
      <c r="A21" s="7"/>
      <c r="B21" s="30"/>
      <c r="C21" s="7"/>
      <c r="D21" s="7"/>
      <c r="E21" s="7"/>
      <c r="F21" s="7"/>
      <c r="G21" s="7"/>
      <c r="H21" s="7"/>
      <c r="I21" s="7"/>
      <c r="J21" s="7"/>
      <c r="K21" s="7"/>
    </row>
    <row r="22" spans="1:11" ht="12.75" customHeight="1">
      <c r="A22" s="7"/>
      <c r="B22" s="30"/>
      <c r="C22" s="7"/>
    </row>
    <row r="23" spans="1:11" ht="12.75" customHeight="1">
      <c r="A23" s="7"/>
      <c r="B23" s="30"/>
      <c r="C23" s="7"/>
      <c r="D23" s="7"/>
      <c r="E23" s="7"/>
      <c r="F23" s="7"/>
      <c r="G23" s="7"/>
      <c r="H23" s="7"/>
      <c r="I23" s="7"/>
      <c r="J23" s="7"/>
      <c r="K23" s="7"/>
    </row>
    <row r="24" spans="1:11" ht="12.75" customHeight="1">
      <c r="A24" s="7"/>
      <c r="B24" s="30"/>
      <c r="C24" s="7"/>
      <c r="D24" s="7"/>
      <c r="E24" s="7"/>
      <c r="F24" s="7"/>
      <c r="G24" s="7"/>
      <c r="H24" s="7"/>
      <c r="I24" s="7"/>
      <c r="J24" s="7"/>
      <c r="K24" s="7"/>
    </row>
    <row r="25" spans="1:11" ht="12.75" customHeight="1">
      <c r="A25" s="7"/>
      <c r="B25" s="30"/>
      <c r="C25" s="7"/>
      <c r="D25" s="7"/>
      <c r="E25" s="46"/>
      <c r="F25" s="46"/>
      <c r="G25" s="46"/>
      <c r="H25" s="7"/>
      <c r="I25" s="7"/>
      <c r="J25" s="7"/>
      <c r="K25" s="7"/>
    </row>
    <row r="26" spans="1:11" ht="12.75" customHeight="1">
      <c r="A26" s="7"/>
      <c r="B26" s="30"/>
      <c r="C26" s="7"/>
      <c r="D26" s="7"/>
      <c r="E26" s="46"/>
      <c r="F26" s="46"/>
      <c r="G26" s="46"/>
      <c r="H26" s="7"/>
      <c r="I26" s="7"/>
      <c r="J26" s="7"/>
      <c r="K26" s="7"/>
    </row>
    <row r="27" spans="1:11" ht="12.75" customHeight="1">
      <c r="A27" s="7"/>
      <c r="B27" s="30"/>
      <c r="C27" s="7"/>
      <c r="D27" s="7"/>
      <c r="E27" s="46"/>
      <c r="F27" s="46"/>
      <c r="G27" s="46"/>
      <c r="H27" s="7"/>
      <c r="I27" s="7"/>
      <c r="J27" s="7"/>
      <c r="K27" s="7"/>
    </row>
    <row r="28" spans="1:11" ht="12.75" customHeight="1">
      <c r="A28" s="7"/>
      <c r="B28" s="30"/>
      <c r="C28" s="7"/>
      <c r="D28" s="7"/>
      <c r="E28" s="46"/>
      <c r="F28" s="46"/>
      <c r="G28" s="46"/>
      <c r="H28" s="7"/>
      <c r="I28" s="7"/>
      <c r="J28" s="7"/>
      <c r="K28" s="7"/>
    </row>
    <row r="29" spans="1:11" ht="12.75" customHeight="1">
      <c r="A29" s="7"/>
      <c r="B29" s="30"/>
      <c r="C29" s="7"/>
      <c r="D29" s="7"/>
      <c r="E29" s="46"/>
      <c r="F29" s="46"/>
      <c r="G29" s="46"/>
      <c r="H29" s="7"/>
      <c r="I29" s="7"/>
      <c r="J29" s="7"/>
      <c r="K29" s="7"/>
    </row>
    <row r="30" spans="1:11" ht="14.25">
      <c r="A30" s="7"/>
      <c r="B30" s="7"/>
      <c r="C30" s="7"/>
      <c r="D30" s="7"/>
      <c r="E30" s="46"/>
      <c r="F30" s="46"/>
      <c r="G30" s="46"/>
      <c r="H30" s="7"/>
      <c r="I30" s="7"/>
      <c r="J30" s="7"/>
      <c r="K30" s="7"/>
    </row>
    <row r="31" spans="1:11" ht="14.25">
      <c r="A31" s="7"/>
      <c r="B31" s="7"/>
      <c r="C31" s="7"/>
      <c r="D31" s="7"/>
      <c r="E31" s="46"/>
      <c r="F31" s="46"/>
      <c r="G31" s="46"/>
      <c r="H31" s="7"/>
      <c r="I31" s="7"/>
      <c r="J31" s="7"/>
      <c r="K31" s="7"/>
    </row>
    <row r="32" spans="1:11" ht="14.25">
      <c r="A32" s="7"/>
      <c r="B32" s="7"/>
      <c r="C32" s="7"/>
      <c r="D32" s="7"/>
      <c r="E32" s="46"/>
      <c r="F32" s="46"/>
      <c r="G32" s="46"/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mergeCells count="12">
    <mergeCell ref="K14:L14"/>
    <mergeCell ref="L5:L7"/>
    <mergeCell ref="A2:K2"/>
    <mergeCell ref="A3:K3"/>
    <mergeCell ref="A5:A7"/>
    <mergeCell ref="K5:K7"/>
    <mergeCell ref="B5:D5"/>
    <mergeCell ref="E5:G5"/>
    <mergeCell ref="H5:J5"/>
    <mergeCell ref="H6:J6"/>
    <mergeCell ref="E6:G6"/>
    <mergeCell ref="B6:D6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94" firstPageNumber="40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42">
    <tabColor rgb="FF00B0F0"/>
    <pageSetUpPr fitToPage="1"/>
  </sheetPr>
  <dimension ref="A1:O27"/>
  <sheetViews>
    <sheetView rightToLeft="1" view="pageBreakPreview" zoomScale="90" zoomScaleSheetLayoutView="90" workbookViewId="0">
      <pane ySplit="7" topLeftCell="A8" activePane="bottomLeft" state="frozenSplit"/>
      <selection activeCell="N30" sqref="N30"/>
      <selection pane="bottomLeft" activeCell="M15" sqref="M15"/>
    </sheetView>
  </sheetViews>
  <sheetFormatPr baseColWidth="10" defaultColWidth="11.5703125" defaultRowHeight="12.75"/>
  <cols>
    <col min="1" max="1" width="21.5703125" style="1" customWidth="1"/>
    <col min="2" max="13" width="11" style="1" customWidth="1"/>
    <col min="14" max="14" width="30.140625" style="1" customWidth="1"/>
    <col min="15" max="15" width="17.85546875" style="1" customWidth="1"/>
    <col min="16" max="16384" width="11.5703125" style="1"/>
  </cols>
  <sheetData>
    <row r="1" spans="1:15" ht="30" customHeight="1"/>
    <row r="2" spans="1:15" ht="30" customHeight="1">
      <c r="A2" s="481" t="s">
        <v>113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</row>
    <row r="3" spans="1:15" ht="30" customHeight="1">
      <c r="A3" s="482" t="s">
        <v>112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5" ht="15.75" thickBot="1">
      <c r="A4" s="40" t="s">
        <v>66</v>
      </c>
      <c r="B4" s="180"/>
      <c r="C4" s="181"/>
      <c r="D4" s="181"/>
      <c r="E4" s="182"/>
      <c r="F4" s="182"/>
      <c r="G4" s="182"/>
      <c r="H4" s="7"/>
      <c r="I4" s="6"/>
      <c r="J4" s="6"/>
      <c r="K4" s="6"/>
      <c r="L4" s="6"/>
      <c r="M4" s="6"/>
      <c r="O4" s="38" t="s">
        <v>70</v>
      </c>
    </row>
    <row r="5" spans="1:15" ht="20.100000000000001" customHeight="1">
      <c r="A5" s="512" t="s">
        <v>3</v>
      </c>
      <c r="B5" s="461" t="s">
        <v>71</v>
      </c>
      <c r="C5" s="462"/>
      <c r="D5" s="463"/>
      <c r="E5" s="461" t="s">
        <v>72</v>
      </c>
      <c r="F5" s="462"/>
      <c r="G5" s="463"/>
      <c r="H5" s="461" t="s">
        <v>73</v>
      </c>
      <c r="I5" s="462"/>
      <c r="J5" s="463"/>
      <c r="K5" s="461" t="s">
        <v>152</v>
      </c>
      <c r="L5" s="462"/>
      <c r="M5" s="463"/>
      <c r="N5" s="486" t="s">
        <v>2</v>
      </c>
      <c r="O5" s="468" t="s">
        <v>194</v>
      </c>
    </row>
    <row r="6" spans="1:15" ht="20.100000000000001" customHeight="1">
      <c r="A6" s="513"/>
      <c r="B6" s="473" t="s">
        <v>74</v>
      </c>
      <c r="C6" s="474"/>
      <c r="D6" s="475"/>
      <c r="E6" s="473" t="s">
        <v>75</v>
      </c>
      <c r="F6" s="474"/>
      <c r="G6" s="475"/>
      <c r="H6" s="473" t="s">
        <v>129</v>
      </c>
      <c r="I6" s="474"/>
      <c r="J6" s="475"/>
      <c r="K6" s="473" t="s">
        <v>151</v>
      </c>
      <c r="L6" s="474"/>
      <c r="M6" s="475"/>
      <c r="N6" s="487"/>
      <c r="O6" s="469"/>
    </row>
    <row r="7" spans="1:15" ht="20.100000000000001" customHeight="1" thickBot="1">
      <c r="A7" s="513"/>
      <c r="B7" s="194">
        <v>2015</v>
      </c>
      <c r="C7" s="195">
        <v>2016</v>
      </c>
      <c r="D7" s="196">
        <v>2017</v>
      </c>
      <c r="E7" s="194">
        <v>2015</v>
      </c>
      <c r="F7" s="195">
        <v>2016</v>
      </c>
      <c r="G7" s="196">
        <v>2017</v>
      </c>
      <c r="H7" s="194">
        <v>2015</v>
      </c>
      <c r="I7" s="195">
        <v>2016</v>
      </c>
      <c r="J7" s="196">
        <v>2017</v>
      </c>
      <c r="K7" s="194">
        <v>2015</v>
      </c>
      <c r="L7" s="195">
        <v>2016</v>
      </c>
      <c r="M7" s="196">
        <v>2017</v>
      </c>
      <c r="N7" s="487"/>
      <c r="O7" s="469"/>
    </row>
    <row r="8" spans="1:15" ht="45.75" customHeight="1">
      <c r="A8" s="157" t="s">
        <v>208</v>
      </c>
      <c r="B8" s="277">
        <v>8749</v>
      </c>
      <c r="C8" s="278">
        <v>1140</v>
      </c>
      <c r="D8" s="300">
        <v>19046.599999999999</v>
      </c>
      <c r="E8" s="277">
        <v>215</v>
      </c>
      <c r="F8" s="278">
        <v>27</v>
      </c>
      <c r="G8" s="279">
        <v>157.5</v>
      </c>
      <c r="H8" s="277">
        <v>24520</v>
      </c>
      <c r="I8" s="278">
        <v>6590</v>
      </c>
      <c r="J8" s="279">
        <v>4432</v>
      </c>
      <c r="K8" s="277">
        <v>2115</v>
      </c>
      <c r="L8" s="278">
        <v>4020</v>
      </c>
      <c r="M8" s="279">
        <v>1100</v>
      </c>
      <c r="N8" s="148" t="s">
        <v>214</v>
      </c>
      <c r="O8" s="146">
        <v>1651</v>
      </c>
    </row>
    <row r="9" spans="1:15" ht="45.75" customHeight="1">
      <c r="A9" s="157" t="s">
        <v>209</v>
      </c>
      <c r="B9" s="280">
        <v>1470</v>
      </c>
      <c r="C9" s="281">
        <v>165</v>
      </c>
      <c r="D9" s="302">
        <v>9964</v>
      </c>
      <c r="E9" s="280">
        <v>15</v>
      </c>
      <c r="F9" s="281">
        <v>0</v>
      </c>
      <c r="G9" s="282">
        <v>24</v>
      </c>
      <c r="H9" s="280">
        <v>800</v>
      </c>
      <c r="I9" s="281">
        <v>200</v>
      </c>
      <c r="J9" s="282">
        <v>897</v>
      </c>
      <c r="K9" s="280">
        <v>7290</v>
      </c>
      <c r="L9" s="281">
        <v>2350</v>
      </c>
      <c r="M9" s="282">
        <v>800</v>
      </c>
      <c r="N9" s="148" t="s">
        <v>215</v>
      </c>
      <c r="O9" s="146">
        <v>1652</v>
      </c>
    </row>
    <row r="10" spans="1:15" ht="45.75" customHeight="1">
      <c r="A10" s="157" t="s">
        <v>210</v>
      </c>
      <c r="B10" s="199">
        <v>18827</v>
      </c>
      <c r="C10" s="152">
        <v>5755</v>
      </c>
      <c r="D10" s="304">
        <v>24662.5</v>
      </c>
      <c r="E10" s="199">
        <v>55</v>
      </c>
      <c r="F10" s="152">
        <v>150</v>
      </c>
      <c r="G10" s="155">
        <v>244.8</v>
      </c>
      <c r="H10" s="199">
        <v>37960</v>
      </c>
      <c r="I10" s="152">
        <v>8400</v>
      </c>
      <c r="J10" s="155">
        <v>5656.1</v>
      </c>
      <c r="K10" s="199">
        <v>9261</v>
      </c>
      <c r="L10" s="152">
        <v>12770</v>
      </c>
      <c r="M10" s="155">
        <v>5500</v>
      </c>
      <c r="N10" s="148" t="s">
        <v>216</v>
      </c>
      <c r="O10" s="146">
        <v>1653</v>
      </c>
    </row>
    <row r="11" spans="1:15" ht="45.75" customHeight="1">
      <c r="A11" s="157" t="s">
        <v>211</v>
      </c>
      <c r="B11" s="199">
        <v>33387</v>
      </c>
      <c r="C11" s="152">
        <v>10989</v>
      </c>
      <c r="D11" s="304">
        <v>53068.5</v>
      </c>
      <c r="E11" s="199">
        <v>336</v>
      </c>
      <c r="F11" s="152">
        <v>0</v>
      </c>
      <c r="G11" s="155">
        <v>400</v>
      </c>
      <c r="H11" s="199">
        <v>48450</v>
      </c>
      <c r="I11" s="152">
        <v>9870</v>
      </c>
      <c r="J11" s="155">
        <v>11900</v>
      </c>
      <c r="K11" s="199">
        <v>21882</v>
      </c>
      <c r="L11" s="152">
        <v>18130</v>
      </c>
      <c r="M11" s="155">
        <v>11090</v>
      </c>
      <c r="N11" s="148" t="s">
        <v>217</v>
      </c>
      <c r="O11" s="146">
        <v>1654</v>
      </c>
    </row>
    <row r="12" spans="1:15" ht="45.75" customHeight="1">
      <c r="A12" s="157" t="s">
        <v>212</v>
      </c>
      <c r="B12" s="199">
        <v>1341</v>
      </c>
      <c r="C12" s="152">
        <v>1311</v>
      </c>
      <c r="D12" s="304">
        <v>3794</v>
      </c>
      <c r="E12" s="199">
        <v>112</v>
      </c>
      <c r="F12" s="152">
        <v>3</v>
      </c>
      <c r="G12" s="155">
        <v>5</v>
      </c>
      <c r="H12" s="199">
        <v>0</v>
      </c>
      <c r="I12" s="152">
        <v>0</v>
      </c>
      <c r="J12" s="155">
        <v>250</v>
      </c>
      <c r="K12" s="199">
        <v>8960</v>
      </c>
      <c r="L12" s="152">
        <v>7105</v>
      </c>
      <c r="M12" s="155">
        <v>2500</v>
      </c>
      <c r="N12" s="148" t="s">
        <v>218</v>
      </c>
      <c r="O12" s="146">
        <v>1655</v>
      </c>
    </row>
    <row r="13" spans="1:15" ht="45.75" customHeight="1" thickBot="1">
      <c r="A13" s="157" t="s">
        <v>213</v>
      </c>
      <c r="B13" s="199">
        <v>1941</v>
      </c>
      <c r="C13" s="152">
        <v>24</v>
      </c>
      <c r="D13" s="306">
        <v>3960</v>
      </c>
      <c r="E13" s="199">
        <v>0</v>
      </c>
      <c r="F13" s="152">
        <v>0</v>
      </c>
      <c r="G13" s="155">
        <v>0</v>
      </c>
      <c r="H13" s="199">
        <v>1240</v>
      </c>
      <c r="I13" s="152">
        <v>1050</v>
      </c>
      <c r="J13" s="155">
        <v>3120</v>
      </c>
      <c r="K13" s="199">
        <v>5538</v>
      </c>
      <c r="L13" s="152">
        <v>3050</v>
      </c>
      <c r="M13" s="155">
        <v>810</v>
      </c>
      <c r="N13" s="148" t="s">
        <v>219</v>
      </c>
      <c r="O13" s="146">
        <v>1656</v>
      </c>
    </row>
    <row r="14" spans="1:15" ht="45.75" customHeight="1" thickBot="1">
      <c r="A14" s="197" t="s">
        <v>50</v>
      </c>
      <c r="B14" s="132">
        <f>SUM(B8:B13)</f>
        <v>65715</v>
      </c>
      <c r="C14" s="132">
        <f t="shared" ref="C14:F14" si="0">SUM(C8:C13)</f>
        <v>19384</v>
      </c>
      <c r="D14" s="132">
        <f>SUM(D8:D13)</f>
        <v>114495.6</v>
      </c>
      <c r="E14" s="132">
        <f t="shared" si="0"/>
        <v>733</v>
      </c>
      <c r="F14" s="132">
        <f t="shared" si="0"/>
        <v>180</v>
      </c>
      <c r="G14" s="132">
        <f>SUM(G8:G13)</f>
        <v>831.3</v>
      </c>
      <c r="H14" s="132">
        <f>SUM(H8:H13)</f>
        <v>112970</v>
      </c>
      <c r="I14" s="111">
        <f>SUM(I8:I13)</f>
        <v>26110</v>
      </c>
      <c r="J14" s="133">
        <f>SUM(J8:J13)</f>
        <v>26255.1</v>
      </c>
      <c r="K14" s="132">
        <f>SUM(K8:K13)</f>
        <v>55046</v>
      </c>
      <c r="L14" s="111">
        <f t="shared" ref="L14" si="1">SUM(L8:L13)</f>
        <v>47425</v>
      </c>
      <c r="M14" s="133">
        <f>SUM(M8:M13)</f>
        <v>21800</v>
      </c>
      <c r="N14" s="478" t="s">
        <v>8</v>
      </c>
      <c r="O14" s="479"/>
    </row>
    <row r="15" spans="1:15" ht="15">
      <c r="A15" s="39" t="s">
        <v>15</v>
      </c>
      <c r="B15" s="18"/>
      <c r="C15" s="18"/>
      <c r="D15" s="18"/>
      <c r="E15" s="7"/>
      <c r="F15" s="7"/>
      <c r="G15" s="7"/>
      <c r="H15" s="7"/>
      <c r="O15" s="38" t="s">
        <v>144</v>
      </c>
    </row>
    <row r="16" spans="1: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8" spans="1:14">
      <c r="A18" s="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7"/>
    </row>
    <row r="19" spans="1:14" ht="12.75" customHeight="1">
      <c r="A19" s="7"/>
      <c r="B19" s="5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2.75" customHeight="1">
      <c r="A20" s="7"/>
      <c r="B20" s="5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2.75" customHeight="1">
      <c r="A21" s="7"/>
      <c r="B21" s="5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2.75" customHeight="1">
      <c r="A22" s="7"/>
      <c r="B22" s="51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7" spans="1:14">
      <c r="E27" s="67"/>
    </row>
  </sheetData>
  <mergeCells count="16">
    <mergeCell ref="O5:O7"/>
    <mergeCell ref="E6:G6"/>
    <mergeCell ref="H6:J6"/>
    <mergeCell ref="B19:B20"/>
    <mergeCell ref="B21:B22"/>
    <mergeCell ref="N14:O14"/>
    <mergeCell ref="A2:N2"/>
    <mergeCell ref="A3:N3"/>
    <mergeCell ref="A5:A7"/>
    <mergeCell ref="N5:N7"/>
    <mergeCell ref="H5:J5"/>
    <mergeCell ref="E5:G5"/>
    <mergeCell ref="B5:D5"/>
    <mergeCell ref="B6:D6"/>
    <mergeCell ref="K5:M5"/>
    <mergeCell ref="K6:M6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72" firstPageNumber="41" orientation="landscape" useFirstPageNumber="1" r:id="rId1"/>
  <headerFooter>
    <oddFooter>&amp;LCommissariat Général au Développement Régional&amp;Rالمندوبية العامة للتنمية الجهوية</oddFooter>
  </headerFooter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43">
    <tabColor rgb="FF00B050"/>
    <pageSetUpPr fitToPage="1"/>
  </sheetPr>
  <dimension ref="A1:T27"/>
  <sheetViews>
    <sheetView rightToLeft="1" view="pageBreakPreview" zoomScale="80" zoomScaleNormal="90" zoomScaleSheetLayoutView="80" workbookViewId="0">
      <pane ySplit="6" topLeftCell="A7" activePane="bottomLeft" state="frozenSplit"/>
      <selection activeCell="N30" sqref="N30"/>
      <selection pane="bottomLeft" activeCell="J7" sqref="J7"/>
    </sheetView>
  </sheetViews>
  <sheetFormatPr baseColWidth="10" defaultColWidth="11.5703125" defaultRowHeight="12.75"/>
  <cols>
    <col min="1" max="1" width="18.5703125" style="1" customWidth="1"/>
    <col min="2" max="13" width="9.7109375" style="1" customWidth="1"/>
    <col min="14" max="14" width="31.85546875" style="1" customWidth="1"/>
    <col min="15" max="15" width="21.42578125" style="1" customWidth="1"/>
    <col min="16" max="16384" width="11.5703125" style="1"/>
  </cols>
  <sheetData>
    <row r="1" spans="1:20" ht="30" customHeight="1"/>
    <row r="2" spans="1:20" ht="30" customHeight="1">
      <c r="A2" s="481" t="s">
        <v>76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7"/>
    </row>
    <row r="3" spans="1:20" ht="30" customHeight="1">
      <c r="A3" s="482" t="s">
        <v>77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7"/>
    </row>
    <row r="4" spans="1:20" ht="13.5" thickBot="1">
      <c r="A4" s="39" t="s">
        <v>78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O4" s="38" t="s">
        <v>79</v>
      </c>
    </row>
    <row r="5" spans="1:20" ht="31.5" customHeight="1">
      <c r="A5" s="515" t="s">
        <v>3</v>
      </c>
      <c r="B5" s="200" t="s">
        <v>80</v>
      </c>
      <c r="C5" s="201"/>
      <c r="D5" s="270" t="s">
        <v>83</v>
      </c>
      <c r="E5" s="200" t="s">
        <v>81</v>
      </c>
      <c r="F5" s="201"/>
      <c r="G5" s="270" t="s">
        <v>84</v>
      </c>
      <c r="H5" s="200" t="s">
        <v>82</v>
      </c>
      <c r="I5" s="201"/>
      <c r="J5" s="270" t="s">
        <v>85</v>
      </c>
      <c r="K5" s="517" t="s">
        <v>155</v>
      </c>
      <c r="L5" s="517"/>
      <c r="M5" s="518"/>
      <c r="N5" s="486" t="s">
        <v>2</v>
      </c>
      <c r="O5" s="468" t="s">
        <v>195</v>
      </c>
    </row>
    <row r="6" spans="1:20" ht="20.100000000000001" customHeight="1" thickBot="1">
      <c r="A6" s="516"/>
      <c r="B6" s="92">
        <v>2015</v>
      </c>
      <c r="C6" s="93">
        <v>2016</v>
      </c>
      <c r="D6" s="269">
        <v>2017</v>
      </c>
      <c r="E6" s="92">
        <v>2015</v>
      </c>
      <c r="F6" s="93">
        <v>2016</v>
      </c>
      <c r="G6" s="269">
        <v>2017</v>
      </c>
      <c r="H6" s="92">
        <v>2015</v>
      </c>
      <c r="I6" s="93">
        <v>2016</v>
      </c>
      <c r="J6" s="269">
        <v>2017</v>
      </c>
      <c r="K6" s="92">
        <v>2015</v>
      </c>
      <c r="L6" s="93">
        <v>2016</v>
      </c>
      <c r="M6" s="356">
        <v>2017</v>
      </c>
      <c r="N6" s="488"/>
      <c r="O6" s="480"/>
      <c r="T6" s="70"/>
    </row>
    <row r="7" spans="1:20" s="8" customFormat="1" ht="42" customHeight="1">
      <c r="A7" s="310" t="s">
        <v>208</v>
      </c>
      <c r="B7" s="202">
        <v>1700</v>
      </c>
      <c r="C7" s="161">
        <v>1650</v>
      </c>
      <c r="D7" s="162">
        <v>1610</v>
      </c>
      <c r="E7" s="202">
        <v>34450</v>
      </c>
      <c r="F7" s="161">
        <v>34650</v>
      </c>
      <c r="G7" s="162">
        <v>35000</v>
      </c>
      <c r="H7" s="202">
        <v>5000</v>
      </c>
      <c r="I7" s="161">
        <v>5050</v>
      </c>
      <c r="J7" s="161">
        <v>5050</v>
      </c>
      <c r="K7" s="313"/>
      <c r="L7" s="103"/>
      <c r="M7" s="104"/>
      <c r="N7" s="163" t="s">
        <v>214</v>
      </c>
      <c r="O7" s="164">
        <v>1651</v>
      </c>
    </row>
    <row r="8" spans="1:20" s="8" customFormat="1" ht="42" customHeight="1">
      <c r="A8" s="311" t="s">
        <v>209</v>
      </c>
      <c r="B8" s="199">
        <v>1440</v>
      </c>
      <c r="C8" s="152">
        <v>1410</v>
      </c>
      <c r="D8" s="155">
        <v>1370</v>
      </c>
      <c r="E8" s="199">
        <v>25200</v>
      </c>
      <c r="F8" s="152">
        <v>25350</v>
      </c>
      <c r="G8" s="155">
        <v>25600</v>
      </c>
      <c r="H8" s="199">
        <v>10100</v>
      </c>
      <c r="I8" s="152">
        <v>10250</v>
      </c>
      <c r="J8" s="152">
        <v>10250</v>
      </c>
      <c r="K8" s="314"/>
      <c r="L8" s="83"/>
      <c r="M8" s="91"/>
      <c r="N8" s="148" t="s">
        <v>215</v>
      </c>
      <c r="O8" s="146">
        <v>1652</v>
      </c>
    </row>
    <row r="9" spans="1:20" s="8" customFormat="1" ht="42" customHeight="1">
      <c r="A9" s="311" t="s">
        <v>210</v>
      </c>
      <c r="B9" s="199">
        <v>3410</v>
      </c>
      <c r="C9" s="152">
        <v>3300</v>
      </c>
      <c r="D9" s="155">
        <v>3210</v>
      </c>
      <c r="E9" s="199">
        <v>26500</v>
      </c>
      <c r="F9" s="152">
        <v>26650</v>
      </c>
      <c r="G9" s="155">
        <v>26950</v>
      </c>
      <c r="H9" s="199">
        <v>3450</v>
      </c>
      <c r="I9" s="152">
        <v>3500</v>
      </c>
      <c r="J9" s="152">
        <v>3500</v>
      </c>
      <c r="K9" s="314"/>
      <c r="L9" s="83"/>
      <c r="M9" s="91"/>
      <c r="N9" s="148" t="s">
        <v>216</v>
      </c>
      <c r="O9" s="146">
        <v>1653</v>
      </c>
      <c r="P9" s="4"/>
    </row>
    <row r="10" spans="1:20" s="8" customFormat="1" ht="42" customHeight="1">
      <c r="A10" s="311" t="s">
        <v>211</v>
      </c>
      <c r="B10" s="199">
        <v>3840</v>
      </c>
      <c r="C10" s="152">
        <v>3720</v>
      </c>
      <c r="D10" s="155">
        <v>3630</v>
      </c>
      <c r="E10" s="199">
        <v>48300</v>
      </c>
      <c r="F10" s="152">
        <v>48550</v>
      </c>
      <c r="G10" s="155">
        <v>49000</v>
      </c>
      <c r="H10" s="199">
        <v>5750</v>
      </c>
      <c r="I10" s="152">
        <v>5850</v>
      </c>
      <c r="J10" s="152">
        <v>5850</v>
      </c>
      <c r="K10" s="314"/>
      <c r="L10" s="83"/>
      <c r="M10" s="91"/>
      <c r="N10" s="148" t="s">
        <v>217</v>
      </c>
      <c r="O10" s="146">
        <v>1654</v>
      </c>
    </row>
    <row r="11" spans="1:20" s="8" customFormat="1" ht="42" customHeight="1">
      <c r="A11" s="311" t="s">
        <v>212</v>
      </c>
      <c r="B11" s="199">
        <v>940</v>
      </c>
      <c r="C11" s="152">
        <v>920</v>
      </c>
      <c r="D11" s="155">
        <v>900</v>
      </c>
      <c r="E11" s="199">
        <v>30100</v>
      </c>
      <c r="F11" s="152">
        <v>30250</v>
      </c>
      <c r="G11" s="155">
        <v>30600</v>
      </c>
      <c r="H11" s="199">
        <v>2500</v>
      </c>
      <c r="I11" s="152">
        <v>2550</v>
      </c>
      <c r="J11" s="152">
        <v>2550</v>
      </c>
      <c r="K11" s="314"/>
      <c r="L11" s="83"/>
      <c r="M11" s="91"/>
      <c r="N11" s="148" t="s">
        <v>218</v>
      </c>
      <c r="O11" s="146">
        <v>1655</v>
      </c>
    </row>
    <row r="12" spans="1:20" s="8" customFormat="1" ht="42" customHeight="1">
      <c r="A12" s="311" t="s">
        <v>213</v>
      </c>
      <c r="B12" s="199">
        <v>820</v>
      </c>
      <c r="C12" s="152">
        <v>800</v>
      </c>
      <c r="D12" s="155">
        <v>780</v>
      </c>
      <c r="E12" s="199">
        <v>25450</v>
      </c>
      <c r="F12" s="152">
        <v>25550</v>
      </c>
      <c r="G12" s="155">
        <v>25850</v>
      </c>
      <c r="H12" s="199">
        <v>5700</v>
      </c>
      <c r="I12" s="152">
        <v>5800</v>
      </c>
      <c r="J12" s="152">
        <v>5800</v>
      </c>
      <c r="K12" s="314"/>
      <c r="L12" s="83"/>
      <c r="M12" s="91"/>
      <c r="N12" s="148" t="s">
        <v>219</v>
      </c>
      <c r="O12" s="146">
        <v>1656</v>
      </c>
    </row>
    <row r="13" spans="1:20" s="8" customFormat="1" ht="42" customHeight="1" thickBot="1">
      <c r="A13" s="312" t="s">
        <v>14</v>
      </c>
      <c r="B13" s="132">
        <f>SUM(B7:B12)</f>
        <v>12150</v>
      </c>
      <c r="C13" s="111">
        <f t="shared" ref="C13:I13" si="0">SUM(C7:C12)</f>
        <v>11800</v>
      </c>
      <c r="D13" s="133">
        <f>SUM(D7:D12)</f>
        <v>11500</v>
      </c>
      <c r="E13" s="132">
        <f t="shared" si="0"/>
        <v>190000</v>
      </c>
      <c r="F13" s="111">
        <f t="shared" si="0"/>
        <v>191000</v>
      </c>
      <c r="G13" s="133">
        <f>SUM(G7:G12)</f>
        <v>193000</v>
      </c>
      <c r="H13" s="132">
        <f t="shared" si="0"/>
        <v>32500</v>
      </c>
      <c r="I13" s="111">
        <f t="shared" si="0"/>
        <v>33000</v>
      </c>
      <c r="J13" s="111">
        <f t="shared" ref="J13" si="1">SUM(J7:J12)</f>
        <v>33000</v>
      </c>
      <c r="K13" s="315"/>
      <c r="L13" s="115"/>
      <c r="M13" s="123"/>
      <c r="N13" s="478" t="s">
        <v>8</v>
      </c>
      <c r="O13" s="479"/>
    </row>
    <row r="14" spans="1:20" ht="15">
      <c r="A14" s="39" t="s">
        <v>86</v>
      </c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O14" s="38" t="s">
        <v>144</v>
      </c>
    </row>
    <row r="15" spans="1:20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7"/>
      <c r="O15" s="7"/>
    </row>
    <row r="16" spans="1:20" ht="15" customHeight="1">
      <c r="B16" s="23"/>
      <c r="C16" s="23"/>
      <c r="D16" s="23"/>
      <c r="E16" s="23"/>
      <c r="F16" s="26"/>
      <c r="G16" s="26"/>
      <c r="H16" s="27"/>
      <c r="I16" s="26"/>
      <c r="J16" s="26"/>
      <c r="K16" s="26"/>
      <c r="L16" s="26"/>
      <c r="M16" s="26"/>
      <c r="N16" s="26"/>
      <c r="O16" s="26"/>
    </row>
    <row r="17" spans="1:15" ht="15" customHeight="1">
      <c r="A17" s="7"/>
      <c r="B17" s="7"/>
      <c r="C17" s="7"/>
      <c r="D17" s="7"/>
      <c r="E17" s="7"/>
      <c r="F17" s="26"/>
      <c r="G17" s="26"/>
      <c r="H17" s="27"/>
      <c r="I17" s="26"/>
      <c r="J17" s="26"/>
      <c r="K17" s="26"/>
      <c r="L17" s="26"/>
      <c r="M17" s="26"/>
      <c r="N17" s="26"/>
      <c r="O17" s="26"/>
    </row>
    <row r="18" spans="1: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7"/>
      <c r="B21" s="7"/>
      <c r="C21" s="7"/>
      <c r="D21" s="7"/>
      <c r="E21" s="198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>
      <c r="A22" s="7"/>
      <c r="B22" s="7"/>
      <c r="C22" s="7"/>
      <c r="D22" s="7"/>
      <c r="E22" s="198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>
      <c r="A23" s="7"/>
      <c r="B23" s="7"/>
      <c r="C23" s="7"/>
      <c r="D23" s="7"/>
      <c r="E23" s="198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>
      <c r="A24" s="7"/>
      <c r="B24" s="7"/>
      <c r="C24" s="7"/>
      <c r="D24" s="7"/>
      <c r="E24" s="198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E25" s="198"/>
    </row>
    <row r="26" spans="1:15">
      <c r="E26" s="198"/>
    </row>
    <row r="27" spans="1:15">
      <c r="E27" s="7"/>
    </row>
  </sheetData>
  <mergeCells count="7">
    <mergeCell ref="N13:O13"/>
    <mergeCell ref="O5:O6"/>
    <mergeCell ref="N5:N6"/>
    <mergeCell ref="A5:A6"/>
    <mergeCell ref="A2:N2"/>
    <mergeCell ref="A3:N3"/>
    <mergeCell ref="K5:M5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77" firstPageNumber="42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44">
    <tabColor rgb="FF00B0F0"/>
    <pageSetUpPr fitToPage="1"/>
  </sheetPr>
  <dimension ref="A1:N21"/>
  <sheetViews>
    <sheetView rightToLeft="1" view="pageBreakPreview" zoomScale="110" zoomScaleNormal="90" zoomScaleSheetLayoutView="110" workbookViewId="0">
      <pane ySplit="6" topLeftCell="A7" activePane="bottomLeft" state="frozenSplit"/>
      <selection activeCell="N30" sqref="N30"/>
      <selection pane="bottomLeft" activeCell="G8" sqref="G8"/>
    </sheetView>
  </sheetViews>
  <sheetFormatPr baseColWidth="10" defaultColWidth="11.5703125" defaultRowHeight="12.75"/>
  <cols>
    <col min="1" max="1" width="20.85546875" style="1" customWidth="1"/>
    <col min="2" max="10" width="9.7109375" style="1" customWidth="1"/>
    <col min="11" max="11" width="30.140625" style="1" customWidth="1"/>
    <col min="12" max="12" width="17" style="1" customWidth="1"/>
    <col min="13" max="16384" width="11.5703125" style="1"/>
  </cols>
  <sheetData>
    <row r="1" spans="1:14" ht="30" customHeight="1"/>
    <row r="2" spans="1:14" ht="30" customHeight="1">
      <c r="A2" s="481" t="s">
        <v>87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7"/>
    </row>
    <row r="3" spans="1:14" ht="30" customHeight="1" thickBot="1">
      <c r="A3" s="403" t="s">
        <v>88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7"/>
    </row>
    <row r="4" spans="1:14" ht="20.100000000000001" customHeight="1">
      <c r="A4" s="512" t="s">
        <v>3</v>
      </c>
      <c r="B4" s="461" t="s">
        <v>114</v>
      </c>
      <c r="C4" s="462"/>
      <c r="D4" s="463"/>
      <c r="E4" s="461" t="s">
        <v>116</v>
      </c>
      <c r="F4" s="462"/>
      <c r="G4" s="463"/>
      <c r="H4" s="461" t="s">
        <v>255</v>
      </c>
      <c r="I4" s="462"/>
      <c r="J4" s="463"/>
      <c r="K4" s="486" t="s">
        <v>2</v>
      </c>
      <c r="L4" s="468" t="s">
        <v>194</v>
      </c>
    </row>
    <row r="5" spans="1:14" ht="20.100000000000001" customHeight="1">
      <c r="A5" s="513"/>
      <c r="B5" s="473" t="s">
        <v>115</v>
      </c>
      <c r="C5" s="474"/>
      <c r="D5" s="475"/>
      <c r="E5" s="473" t="s">
        <v>117</v>
      </c>
      <c r="F5" s="474"/>
      <c r="G5" s="475"/>
      <c r="H5" s="473" t="s">
        <v>89</v>
      </c>
      <c r="I5" s="474"/>
      <c r="J5" s="475"/>
      <c r="K5" s="487"/>
      <c r="L5" s="469"/>
    </row>
    <row r="6" spans="1:14" ht="20.100000000000001" customHeight="1" thickBot="1">
      <c r="A6" s="519"/>
      <c r="B6" s="204">
        <v>2015</v>
      </c>
      <c r="C6" s="205">
        <v>2016</v>
      </c>
      <c r="D6" s="206">
        <v>2017</v>
      </c>
      <c r="E6" s="204">
        <v>2015</v>
      </c>
      <c r="F6" s="205">
        <v>2016</v>
      </c>
      <c r="G6" s="206">
        <v>2017</v>
      </c>
      <c r="H6" s="204">
        <v>2015</v>
      </c>
      <c r="I6" s="205">
        <v>2016</v>
      </c>
      <c r="J6" s="206">
        <v>2017</v>
      </c>
      <c r="K6" s="488"/>
      <c r="L6" s="480"/>
    </row>
    <row r="7" spans="1:14" ht="39.75" customHeight="1">
      <c r="A7" s="373" t="s">
        <v>208</v>
      </c>
      <c r="B7" s="374">
        <v>1105</v>
      </c>
      <c r="C7" s="375">
        <v>1077</v>
      </c>
      <c r="D7" s="376">
        <v>876</v>
      </c>
      <c r="E7" s="374">
        <v>680</v>
      </c>
      <c r="F7" s="375">
        <v>670</v>
      </c>
      <c r="G7" s="376">
        <v>630</v>
      </c>
      <c r="H7" s="374">
        <v>2075</v>
      </c>
      <c r="I7" s="375">
        <v>1960</v>
      </c>
      <c r="J7" s="376">
        <v>2010</v>
      </c>
      <c r="K7" s="163" t="s">
        <v>214</v>
      </c>
      <c r="L7" s="164">
        <v>1651</v>
      </c>
      <c r="N7" s="7"/>
    </row>
    <row r="8" spans="1:14" ht="39.75" customHeight="1">
      <c r="A8" s="377" t="s">
        <v>209</v>
      </c>
      <c r="B8" s="378">
        <v>29</v>
      </c>
      <c r="C8" s="379">
        <v>37</v>
      </c>
      <c r="D8" s="380">
        <v>70</v>
      </c>
      <c r="E8" s="378">
        <v>850</v>
      </c>
      <c r="F8" s="379">
        <v>790</v>
      </c>
      <c r="G8" s="380">
        <v>600</v>
      </c>
      <c r="H8" s="378">
        <v>1635</v>
      </c>
      <c r="I8" s="379">
        <v>1535</v>
      </c>
      <c r="J8" s="380">
        <v>1535</v>
      </c>
      <c r="K8" s="148" t="s">
        <v>215</v>
      </c>
      <c r="L8" s="146">
        <v>1652</v>
      </c>
      <c r="N8" s="7"/>
    </row>
    <row r="9" spans="1:14" ht="39.75" customHeight="1">
      <c r="A9" s="377" t="s">
        <v>210</v>
      </c>
      <c r="B9" s="378">
        <v>204</v>
      </c>
      <c r="C9" s="379">
        <v>491</v>
      </c>
      <c r="D9" s="380">
        <v>431</v>
      </c>
      <c r="E9" s="378">
        <v>610</v>
      </c>
      <c r="F9" s="379">
        <v>450</v>
      </c>
      <c r="G9" s="380">
        <v>450</v>
      </c>
      <c r="H9" s="378">
        <v>785</v>
      </c>
      <c r="I9" s="379">
        <v>725</v>
      </c>
      <c r="J9" s="380">
        <v>725</v>
      </c>
      <c r="K9" s="148" t="s">
        <v>216</v>
      </c>
      <c r="L9" s="146">
        <v>1653</v>
      </c>
      <c r="N9" s="7"/>
    </row>
    <row r="10" spans="1:14" ht="39.75" customHeight="1">
      <c r="A10" s="377" t="s">
        <v>211</v>
      </c>
      <c r="B10" s="378">
        <v>83</v>
      </c>
      <c r="C10" s="379">
        <v>141</v>
      </c>
      <c r="D10" s="380">
        <v>223</v>
      </c>
      <c r="E10" s="378">
        <v>500</v>
      </c>
      <c r="F10" s="379">
        <v>550</v>
      </c>
      <c r="G10" s="380">
        <v>590</v>
      </c>
      <c r="H10" s="378">
        <v>4140</v>
      </c>
      <c r="I10" s="379">
        <v>4030</v>
      </c>
      <c r="J10" s="380">
        <v>4130</v>
      </c>
      <c r="K10" s="148" t="s">
        <v>217</v>
      </c>
      <c r="L10" s="146">
        <v>1654</v>
      </c>
      <c r="N10" s="7"/>
    </row>
    <row r="11" spans="1:14" ht="39.75" customHeight="1">
      <c r="A11" s="377" t="s">
        <v>212</v>
      </c>
      <c r="B11" s="378">
        <v>439</v>
      </c>
      <c r="C11" s="379">
        <v>383</v>
      </c>
      <c r="D11" s="380">
        <v>398</v>
      </c>
      <c r="E11" s="378">
        <v>210</v>
      </c>
      <c r="F11" s="379">
        <v>200</v>
      </c>
      <c r="G11" s="380">
        <v>200</v>
      </c>
      <c r="H11" s="378">
        <v>535</v>
      </c>
      <c r="I11" s="379">
        <v>480</v>
      </c>
      <c r="J11" s="380">
        <v>480</v>
      </c>
      <c r="K11" s="148" t="s">
        <v>218</v>
      </c>
      <c r="L11" s="146">
        <v>1655</v>
      </c>
      <c r="N11" s="7"/>
    </row>
    <row r="12" spans="1:14" ht="39.75" customHeight="1">
      <c r="A12" s="377" t="s">
        <v>213</v>
      </c>
      <c r="B12" s="378">
        <v>546</v>
      </c>
      <c r="C12" s="379">
        <v>491</v>
      </c>
      <c r="D12" s="380">
        <v>444</v>
      </c>
      <c r="E12" s="378">
        <v>300</v>
      </c>
      <c r="F12" s="379">
        <v>290</v>
      </c>
      <c r="G12" s="380">
        <v>280</v>
      </c>
      <c r="H12" s="378">
        <v>330</v>
      </c>
      <c r="I12" s="379">
        <v>270</v>
      </c>
      <c r="J12" s="380">
        <v>320</v>
      </c>
      <c r="K12" s="148" t="s">
        <v>219</v>
      </c>
      <c r="L12" s="146">
        <v>1656</v>
      </c>
      <c r="N12" s="7"/>
    </row>
    <row r="13" spans="1:14" ht="18.75" thickBot="1">
      <c r="A13" s="203" t="s">
        <v>14</v>
      </c>
      <c r="B13" s="170">
        <f>SUM(B7:B12)</f>
        <v>2406</v>
      </c>
      <c r="C13" s="171">
        <f t="shared" ref="C13:I13" si="0">SUM(C7:C12)</f>
        <v>2620</v>
      </c>
      <c r="D13" s="172">
        <f>SUM(D7:D12)</f>
        <v>2442</v>
      </c>
      <c r="E13" s="170">
        <f t="shared" si="0"/>
        <v>3150</v>
      </c>
      <c r="F13" s="171">
        <f t="shared" si="0"/>
        <v>2950</v>
      </c>
      <c r="G13" s="172">
        <f>SUM(G7:G12)</f>
        <v>2750</v>
      </c>
      <c r="H13" s="170">
        <f t="shared" si="0"/>
        <v>9500</v>
      </c>
      <c r="I13" s="171">
        <f t="shared" si="0"/>
        <v>9000</v>
      </c>
      <c r="J13" s="172">
        <f>SUM(J7:J12)</f>
        <v>9200</v>
      </c>
      <c r="K13" s="478" t="s">
        <v>8</v>
      </c>
      <c r="L13" s="479"/>
    </row>
    <row r="14" spans="1:14" s="11" customFormat="1" ht="14.25">
      <c r="A14" s="381" t="s">
        <v>86</v>
      </c>
      <c r="B14" s="12"/>
      <c r="C14" s="12"/>
      <c r="D14" s="12"/>
      <c r="E14" s="12"/>
      <c r="F14" s="12"/>
      <c r="G14" s="12"/>
      <c r="H14" s="12"/>
      <c r="I14" s="25"/>
      <c r="J14" s="25"/>
      <c r="K14" s="382"/>
      <c r="L14" s="383" t="s">
        <v>144</v>
      </c>
    </row>
    <row r="15" spans="1:1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7"/>
      <c r="L15" s="7"/>
    </row>
    <row r="16" spans="1:14" ht="15">
      <c r="B16" s="23"/>
      <c r="C16" s="23"/>
      <c r="D16" s="23"/>
      <c r="E16" s="23"/>
      <c r="F16" s="26"/>
      <c r="G16" s="26"/>
      <c r="H16" s="27"/>
      <c r="I16" s="26"/>
      <c r="J16" s="26"/>
      <c r="K16" s="26"/>
      <c r="L16" s="26"/>
    </row>
    <row r="17" spans="1:12" ht="15">
      <c r="A17" s="7"/>
      <c r="B17" s="7"/>
      <c r="C17" s="7"/>
      <c r="D17" s="7"/>
      <c r="E17" s="7"/>
      <c r="F17" s="26"/>
      <c r="G17" s="26"/>
      <c r="H17" s="27"/>
      <c r="I17" s="26"/>
      <c r="J17" s="26"/>
      <c r="K17" s="26"/>
      <c r="L17" s="26"/>
    </row>
    <row r="18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</sheetData>
  <mergeCells count="12">
    <mergeCell ref="K13:L13"/>
    <mergeCell ref="L4:L6"/>
    <mergeCell ref="A2:K2"/>
    <mergeCell ref="A3:K3"/>
    <mergeCell ref="A4:A6"/>
    <mergeCell ref="K4:K6"/>
    <mergeCell ref="B4:D4"/>
    <mergeCell ref="B5:D5"/>
    <mergeCell ref="E4:G4"/>
    <mergeCell ref="E5:G5"/>
    <mergeCell ref="H4:J4"/>
    <mergeCell ref="H5:J5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93" firstPageNumber="43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45">
    <tabColor rgb="FF00B0F0"/>
    <pageSetUpPr fitToPage="1"/>
  </sheetPr>
  <dimension ref="A1:L19"/>
  <sheetViews>
    <sheetView rightToLeft="1" view="pageBreakPreview" zoomScale="90" zoomScaleNormal="85" zoomScaleSheetLayoutView="90" workbookViewId="0">
      <pane ySplit="7" topLeftCell="A8" activePane="bottomLeft" state="frozenSplit"/>
      <selection activeCell="N30" sqref="N30"/>
      <selection pane="bottomLeft" activeCell="J15" sqref="J15"/>
    </sheetView>
  </sheetViews>
  <sheetFormatPr baseColWidth="10" defaultColWidth="11.5703125" defaultRowHeight="12.75"/>
  <cols>
    <col min="1" max="1" width="21.140625" style="1" customWidth="1"/>
    <col min="2" max="10" width="11.28515625" style="1" customWidth="1"/>
    <col min="11" max="11" width="30.140625" style="1" customWidth="1"/>
    <col min="12" max="12" width="23.42578125" style="1" customWidth="1"/>
    <col min="13" max="16384" width="11.5703125" style="1"/>
  </cols>
  <sheetData>
    <row r="1" spans="1:12" ht="30" customHeight="1"/>
    <row r="2" spans="1:12" ht="30" customHeight="1">
      <c r="A2" s="402" t="s">
        <v>126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7"/>
    </row>
    <row r="3" spans="1:12" ht="30" customHeight="1">
      <c r="A3" s="482" t="s">
        <v>90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7"/>
    </row>
    <row r="4" spans="1:12" ht="13.5" thickBot="1">
      <c r="A4" s="39" t="s">
        <v>66</v>
      </c>
      <c r="B4" s="10"/>
      <c r="C4" s="207"/>
      <c r="D4" s="207"/>
      <c r="E4" s="208"/>
      <c r="F4" s="208"/>
      <c r="G4" s="208"/>
      <c r="H4" s="10"/>
      <c r="I4" s="10"/>
      <c r="J4" s="10"/>
      <c r="K4" s="38" t="s">
        <v>70</v>
      </c>
      <c r="L4" s="7"/>
    </row>
    <row r="5" spans="1:12" ht="14.25" customHeight="1">
      <c r="A5" s="457" t="s">
        <v>3</v>
      </c>
      <c r="B5" s="471" t="s">
        <v>91</v>
      </c>
      <c r="C5" s="520"/>
      <c r="D5" s="521"/>
      <c r="E5" s="471" t="s">
        <v>92</v>
      </c>
      <c r="F5" s="520"/>
      <c r="G5" s="521"/>
      <c r="H5" s="471" t="s">
        <v>93</v>
      </c>
      <c r="I5" s="520"/>
      <c r="J5" s="521"/>
      <c r="K5" s="486" t="s">
        <v>2</v>
      </c>
      <c r="L5" s="468" t="s">
        <v>194</v>
      </c>
    </row>
    <row r="6" spans="1:12" ht="14.25" customHeight="1">
      <c r="A6" s="458"/>
      <c r="B6" s="464" t="s">
        <v>94</v>
      </c>
      <c r="C6" s="465"/>
      <c r="D6" s="466"/>
      <c r="E6" s="464" t="s">
        <v>95</v>
      </c>
      <c r="F6" s="465"/>
      <c r="G6" s="466"/>
      <c r="H6" s="464" t="s">
        <v>96</v>
      </c>
      <c r="I6" s="465"/>
      <c r="J6" s="466"/>
      <c r="K6" s="487"/>
      <c r="L6" s="469"/>
    </row>
    <row r="7" spans="1:12" ht="20.100000000000001" customHeight="1">
      <c r="A7" s="458"/>
      <c r="B7" s="139">
        <v>2015</v>
      </c>
      <c r="C7" s="47">
        <v>2016</v>
      </c>
      <c r="D7" s="140">
        <v>2017</v>
      </c>
      <c r="E7" s="139">
        <v>2015</v>
      </c>
      <c r="F7" s="47">
        <v>2016</v>
      </c>
      <c r="G7" s="140">
        <v>2017</v>
      </c>
      <c r="H7" s="139">
        <v>2015</v>
      </c>
      <c r="I7" s="47">
        <v>2016</v>
      </c>
      <c r="J7" s="140">
        <v>2017</v>
      </c>
      <c r="K7" s="487"/>
      <c r="L7" s="469"/>
    </row>
    <row r="8" spans="1:12" s="8" customFormat="1" ht="39.75" customHeight="1">
      <c r="A8" s="157" t="s">
        <v>208</v>
      </c>
      <c r="B8" s="199">
        <v>921</v>
      </c>
      <c r="C8" s="152">
        <v>918.5</v>
      </c>
      <c r="D8" s="155">
        <v>920</v>
      </c>
      <c r="E8" s="199">
        <v>2076</v>
      </c>
      <c r="F8" s="152">
        <v>1959.5</v>
      </c>
      <c r="G8" s="155">
        <v>1637</v>
      </c>
      <c r="H8" s="199">
        <v>3363</v>
      </c>
      <c r="I8" s="152">
        <v>3281</v>
      </c>
      <c r="J8" s="155">
        <v>3231</v>
      </c>
      <c r="K8" s="148" t="s">
        <v>214</v>
      </c>
      <c r="L8" s="146">
        <v>1651</v>
      </c>
    </row>
    <row r="9" spans="1:12" s="8" customFormat="1" ht="39.75" customHeight="1">
      <c r="A9" s="157" t="s">
        <v>209</v>
      </c>
      <c r="B9" s="199">
        <v>777.5</v>
      </c>
      <c r="C9" s="152">
        <v>779</v>
      </c>
      <c r="D9" s="155">
        <v>778</v>
      </c>
      <c r="E9" s="199">
        <v>62.5</v>
      </c>
      <c r="F9" s="152">
        <v>69</v>
      </c>
      <c r="G9" s="155">
        <v>98</v>
      </c>
      <c r="H9" s="199">
        <v>1964</v>
      </c>
      <c r="I9" s="152">
        <v>1923</v>
      </c>
      <c r="J9" s="155">
        <v>1862</v>
      </c>
      <c r="K9" s="148" t="s">
        <v>215</v>
      </c>
      <c r="L9" s="146">
        <v>1652</v>
      </c>
    </row>
    <row r="10" spans="1:12" s="8" customFormat="1" ht="39.75" customHeight="1">
      <c r="A10" s="157" t="s">
        <v>210</v>
      </c>
      <c r="B10" s="199">
        <v>1150.5</v>
      </c>
      <c r="C10" s="152">
        <v>1126</v>
      </c>
      <c r="D10" s="155">
        <v>1087</v>
      </c>
      <c r="E10" s="199">
        <v>664</v>
      </c>
      <c r="F10" s="152">
        <v>1099.5</v>
      </c>
      <c r="G10" s="155">
        <v>1153</v>
      </c>
      <c r="H10" s="199">
        <v>8777.5</v>
      </c>
      <c r="I10" s="152">
        <v>8549.5</v>
      </c>
      <c r="J10" s="155">
        <v>8384</v>
      </c>
      <c r="K10" s="148" t="s">
        <v>216</v>
      </c>
      <c r="L10" s="146">
        <v>1653</v>
      </c>
    </row>
    <row r="11" spans="1:12" s="8" customFormat="1" ht="39.75" customHeight="1">
      <c r="A11" s="157" t="s">
        <v>211</v>
      </c>
      <c r="B11" s="199">
        <v>1557</v>
      </c>
      <c r="C11" s="152">
        <v>1544</v>
      </c>
      <c r="D11" s="155">
        <v>1539</v>
      </c>
      <c r="E11" s="199">
        <v>44.5</v>
      </c>
      <c r="F11" s="152">
        <v>141.5</v>
      </c>
      <c r="G11" s="155">
        <v>194</v>
      </c>
      <c r="H11" s="199">
        <v>8922.5</v>
      </c>
      <c r="I11" s="152">
        <v>8687.5</v>
      </c>
      <c r="J11" s="155">
        <v>8521</v>
      </c>
      <c r="K11" s="148" t="s">
        <v>217</v>
      </c>
      <c r="L11" s="146">
        <v>1654</v>
      </c>
    </row>
    <row r="12" spans="1:12" s="8" customFormat="1" ht="39.75" customHeight="1">
      <c r="A12" s="157" t="s">
        <v>212</v>
      </c>
      <c r="B12" s="199">
        <v>668.5</v>
      </c>
      <c r="C12" s="152">
        <v>670.5</v>
      </c>
      <c r="D12" s="155">
        <v>675</v>
      </c>
      <c r="E12" s="199">
        <v>518.5</v>
      </c>
      <c r="F12" s="152">
        <v>442.5</v>
      </c>
      <c r="G12" s="155">
        <v>460</v>
      </c>
      <c r="H12" s="199">
        <v>888</v>
      </c>
      <c r="I12" s="152">
        <v>882</v>
      </c>
      <c r="J12" s="155">
        <v>869</v>
      </c>
      <c r="K12" s="148" t="s">
        <v>218</v>
      </c>
      <c r="L12" s="146">
        <v>1655</v>
      </c>
    </row>
    <row r="13" spans="1:12" s="8" customFormat="1" ht="39.75" customHeight="1">
      <c r="A13" s="157" t="s">
        <v>213</v>
      </c>
      <c r="B13" s="199">
        <v>615.5</v>
      </c>
      <c r="C13" s="152">
        <v>617</v>
      </c>
      <c r="D13" s="155">
        <v>621</v>
      </c>
      <c r="E13" s="199">
        <v>655.5</v>
      </c>
      <c r="F13" s="152">
        <v>571.5</v>
      </c>
      <c r="G13" s="155">
        <v>429</v>
      </c>
      <c r="H13" s="199">
        <v>785</v>
      </c>
      <c r="I13" s="152">
        <v>777</v>
      </c>
      <c r="J13" s="155">
        <v>763</v>
      </c>
      <c r="K13" s="148" t="s">
        <v>219</v>
      </c>
      <c r="L13" s="146">
        <v>1656</v>
      </c>
    </row>
    <row r="14" spans="1:12" s="8" customFormat="1" ht="39.75" customHeight="1" thickBot="1">
      <c r="A14" s="209" t="s">
        <v>97</v>
      </c>
      <c r="B14" s="132">
        <f>SUM(B8:B13)</f>
        <v>5690</v>
      </c>
      <c r="C14" s="111">
        <f t="shared" ref="C14:I14" si="0">SUM(C8:C13)</f>
        <v>5655</v>
      </c>
      <c r="D14" s="133">
        <f>SUM(D8:D13)</f>
        <v>5620</v>
      </c>
      <c r="E14" s="132">
        <f t="shared" si="0"/>
        <v>4021</v>
      </c>
      <c r="F14" s="111">
        <f t="shared" si="0"/>
        <v>4283.5</v>
      </c>
      <c r="G14" s="133">
        <f>SUM(G8:G13)</f>
        <v>3971</v>
      </c>
      <c r="H14" s="132">
        <f t="shared" si="0"/>
        <v>24700</v>
      </c>
      <c r="I14" s="111">
        <f t="shared" si="0"/>
        <v>24100</v>
      </c>
      <c r="J14" s="133">
        <f>SUM(J8:J13)</f>
        <v>23630</v>
      </c>
      <c r="K14" s="478" t="s">
        <v>10</v>
      </c>
      <c r="L14" s="479"/>
    </row>
    <row r="15" spans="1:12" ht="15">
      <c r="A15" s="39" t="s">
        <v>98</v>
      </c>
      <c r="B15" s="28"/>
      <c r="C15" s="28"/>
      <c r="D15" s="28"/>
      <c r="E15" s="10"/>
      <c r="F15" s="10"/>
      <c r="G15" s="10"/>
      <c r="H15" s="10"/>
      <c r="I15" s="10"/>
      <c r="J15" s="10"/>
      <c r="L15" s="38" t="s">
        <v>144</v>
      </c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7"/>
      <c r="B18" s="7"/>
      <c r="C18" s="7"/>
      <c r="D18" s="7"/>
      <c r="E18" s="7"/>
      <c r="F18" s="7"/>
      <c r="G18" s="7"/>
      <c r="H18" s="17"/>
      <c r="I18" s="17"/>
      <c r="J18" s="17"/>
      <c r="K18" s="7"/>
      <c r="L18" s="7"/>
    </row>
    <row r="19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</sheetData>
  <mergeCells count="12">
    <mergeCell ref="K14:L14"/>
    <mergeCell ref="L5:L7"/>
    <mergeCell ref="A2:K2"/>
    <mergeCell ref="A3:K3"/>
    <mergeCell ref="A5:A7"/>
    <mergeCell ref="K5:K7"/>
    <mergeCell ref="B5:D5"/>
    <mergeCell ref="B6:D6"/>
    <mergeCell ref="E5:G5"/>
    <mergeCell ref="E6:G6"/>
    <mergeCell ref="H5:J5"/>
    <mergeCell ref="H6:J6"/>
  </mergeCells>
  <phoneticPr fontId="28" type="noConversion"/>
  <printOptions horizontalCentered="1" verticalCentered="1"/>
  <pageMargins left="0.19685039370078741" right="0.19685039370078741" top="0.39370078740157483" bottom="0.78740157480314965" header="0.19685039370078741" footer="0.51181102362204722"/>
  <pageSetup paperSize="9" scale="82" firstPageNumber="45" orientation="landscape" r:id="rId1"/>
  <headerFooter>
    <oddFooter>&amp;LCommissariat Général au Développement Régional&amp;Rالمندوبية العامة للتنمية الجهوية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46">
    <tabColor rgb="FF00B0F0"/>
    <pageSetUpPr fitToPage="1"/>
  </sheetPr>
  <dimension ref="A1:L19"/>
  <sheetViews>
    <sheetView rightToLeft="1" view="pageBreakPreview" zoomScaleNormal="70" zoomScaleSheetLayoutView="100" workbookViewId="0">
      <pane ySplit="7" topLeftCell="A8" activePane="bottomLeft" state="frozenSplit"/>
      <selection activeCell="N30" sqref="N30"/>
      <selection pane="bottomLeft" activeCell="J15" sqref="J15"/>
    </sheetView>
  </sheetViews>
  <sheetFormatPr baseColWidth="10" defaultColWidth="11.5703125" defaultRowHeight="12.75"/>
  <cols>
    <col min="1" max="1" width="18.7109375" style="1" customWidth="1"/>
    <col min="2" max="5" width="8.7109375" style="1" customWidth="1"/>
    <col min="6" max="7" width="8.28515625" style="1" bestFit="1" customWidth="1"/>
    <col min="8" max="10" width="8.7109375" style="1" customWidth="1"/>
    <col min="11" max="11" width="30.140625" style="1" customWidth="1"/>
    <col min="12" max="12" width="17" style="1" customWidth="1"/>
    <col min="13" max="16384" width="11.5703125" style="1"/>
  </cols>
  <sheetData>
    <row r="1" spans="1:12" ht="30" customHeight="1"/>
    <row r="2" spans="1:12" ht="30" customHeight="1">
      <c r="A2" s="402" t="s">
        <v>235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2" ht="30" customHeight="1">
      <c r="A3" s="482" t="s">
        <v>118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2" ht="13.5" thickBot="1">
      <c r="A4" s="39" t="s">
        <v>99</v>
      </c>
      <c r="B4" s="10"/>
      <c r="C4" s="207"/>
      <c r="D4" s="207"/>
      <c r="E4" s="208"/>
      <c r="F4" s="208"/>
      <c r="G4" s="208"/>
      <c r="H4" s="10"/>
      <c r="I4" s="10"/>
      <c r="J4" s="10"/>
      <c r="K4" s="38" t="s">
        <v>70</v>
      </c>
    </row>
    <row r="5" spans="1:12" ht="20.100000000000001" customHeight="1">
      <c r="A5" s="512" t="s">
        <v>3</v>
      </c>
      <c r="B5" s="471" t="s">
        <v>100</v>
      </c>
      <c r="C5" s="520"/>
      <c r="D5" s="521"/>
      <c r="E5" s="471" t="s">
        <v>119</v>
      </c>
      <c r="F5" s="520"/>
      <c r="G5" s="521"/>
      <c r="H5" s="471" t="s">
        <v>101</v>
      </c>
      <c r="I5" s="520"/>
      <c r="J5" s="521"/>
      <c r="K5" s="444" t="s">
        <v>2</v>
      </c>
      <c r="L5" s="468" t="s">
        <v>194</v>
      </c>
    </row>
    <row r="6" spans="1:12" ht="20.100000000000001" customHeight="1">
      <c r="A6" s="513"/>
      <c r="B6" s="464" t="s">
        <v>102</v>
      </c>
      <c r="C6" s="465"/>
      <c r="D6" s="466"/>
      <c r="E6" s="464" t="s">
        <v>120</v>
      </c>
      <c r="F6" s="465"/>
      <c r="G6" s="466"/>
      <c r="H6" s="464" t="s">
        <v>103</v>
      </c>
      <c r="I6" s="465"/>
      <c r="J6" s="466"/>
      <c r="K6" s="522"/>
      <c r="L6" s="469"/>
    </row>
    <row r="7" spans="1:12" ht="20.100000000000001" customHeight="1">
      <c r="A7" s="513"/>
      <c r="B7" s="139">
        <v>2015</v>
      </c>
      <c r="C7" s="47">
        <v>2016</v>
      </c>
      <c r="D7" s="140">
        <v>2017</v>
      </c>
      <c r="E7" s="139">
        <v>2015</v>
      </c>
      <c r="F7" s="47">
        <v>2016</v>
      </c>
      <c r="G7" s="140">
        <v>2017</v>
      </c>
      <c r="H7" s="139">
        <v>2015</v>
      </c>
      <c r="I7" s="47">
        <v>2016</v>
      </c>
      <c r="J7" s="140">
        <v>2017</v>
      </c>
      <c r="K7" s="522"/>
      <c r="L7" s="469"/>
    </row>
    <row r="8" spans="1:12" s="8" customFormat="1" ht="36" customHeight="1">
      <c r="A8" s="157" t="s">
        <v>208</v>
      </c>
      <c r="B8" s="212">
        <v>52</v>
      </c>
      <c r="C8" s="210">
        <v>52</v>
      </c>
      <c r="D8" s="213">
        <v>52.5</v>
      </c>
      <c r="E8" s="199">
        <v>43400</v>
      </c>
      <c r="F8" s="152">
        <v>62000</v>
      </c>
      <c r="G8" s="155">
        <v>43960</v>
      </c>
      <c r="H8" s="212">
        <v>17.899999999999999</v>
      </c>
      <c r="I8" s="210">
        <v>16.3</v>
      </c>
      <c r="J8" s="213">
        <v>18.2</v>
      </c>
      <c r="K8" s="148" t="s">
        <v>214</v>
      </c>
      <c r="L8" s="146">
        <v>1651</v>
      </c>
    </row>
    <row r="9" spans="1:12" s="8" customFormat="1" ht="36" customHeight="1">
      <c r="A9" s="157" t="s">
        <v>209</v>
      </c>
      <c r="B9" s="212">
        <v>38</v>
      </c>
      <c r="C9" s="210">
        <v>38</v>
      </c>
      <c r="D9" s="213">
        <v>38.5</v>
      </c>
      <c r="E9" s="199"/>
      <c r="F9" s="152"/>
      <c r="G9" s="155"/>
      <c r="H9" s="212">
        <v>14.1</v>
      </c>
      <c r="I9" s="210">
        <v>13</v>
      </c>
      <c r="J9" s="213">
        <v>14.4</v>
      </c>
      <c r="K9" s="148" t="s">
        <v>215</v>
      </c>
      <c r="L9" s="146">
        <v>1652</v>
      </c>
    </row>
    <row r="10" spans="1:12" s="8" customFormat="1" ht="36" customHeight="1">
      <c r="A10" s="157" t="s">
        <v>210</v>
      </c>
      <c r="B10" s="212">
        <v>39.5</v>
      </c>
      <c r="C10" s="210">
        <v>40</v>
      </c>
      <c r="D10" s="213">
        <v>40</v>
      </c>
      <c r="E10" s="199">
        <v>25500</v>
      </c>
      <c r="F10" s="152">
        <v>16000</v>
      </c>
      <c r="G10" s="155">
        <v>18640</v>
      </c>
      <c r="H10" s="212">
        <v>6.4</v>
      </c>
      <c r="I10" s="210">
        <v>6.1</v>
      </c>
      <c r="J10" s="213">
        <v>6.7</v>
      </c>
      <c r="K10" s="148" t="s">
        <v>216</v>
      </c>
      <c r="L10" s="146">
        <v>1653</v>
      </c>
    </row>
    <row r="11" spans="1:12" s="8" customFormat="1" ht="36" customHeight="1">
      <c r="A11" s="157" t="s">
        <v>211</v>
      </c>
      <c r="B11" s="212">
        <v>72.5</v>
      </c>
      <c r="C11" s="210">
        <v>73</v>
      </c>
      <c r="D11" s="213">
        <v>73.5</v>
      </c>
      <c r="E11" s="199"/>
      <c r="F11" s="152"/>
      <c r="G11" s="155"/>
      <c r="H11" s="212">
        <v>36.200000000000003</v>
      </c>
      <c r="I11" s="210">
        <v>33</v>
      </c>
      <c r="J11" s="213">
        <v>38</v>
      </c>
      <c r="K11" s="148" t="s">
        <v>217</v>
      </c>
      <c r="L11" s="146">
        <v>1654</v>
      </c>
    </row>
    <row r="12" spans="1:12" s="8" customFormat="1" ht="36" customHeight="1">
      <c r="A12" s="157" t="s">
        <v>212</v>
      </c>
      <c r="B12" s="212">
        <v>45</v>
      </c>
      <c r="C12" s="210">
        <v>45</v>
      </c>
      <c r="D12" s="213">
        <v>46</v>
      </c>
      <c r="E12" s="199"/>
      <c r="F12" s="152"/>
      <c r="G12" s="155"/>
      <c r="H12" s="212">
        <v>4.5999999999999996</v>
      </c>
      <c r="I12" s="210">
        <v>4.0999999999999996</v>
      </c>
      <c r="J12" s="213">
        <v>4.3</v>
      </c>
      <c r="K12" s="148" t="s">
        <v>218</v>
      </c>
      <c r="L12" s="146">
        <v>1655</v>
      </c>
    </row>
    <row r="13" spans="1:12" s="8" customFormat="1" ht="36" customHeight="1">
      <c r="A13" s="157" t="s">
        <v>213</v>
      </c>
      <c r="B13" s="212">
        <v>38</v>
      </c>
      <c r="C13" s="210">
        <v>38</v>
      </c>
      <c r="D13" s="213">
        <v>38.5</v>
      </c>
      <c r="E13" s="199">
        <v>9100</v>
      </c>
      <c r="F13" s="152">
        <v>9500</v>
      </c>
      <c r="G13" s="155">
        <v>9900</v>
      </c>
      <c r="H13" s="212">
        <v>2.8</v>
      </c>
      <c r="I13" s="210">
        <v>2.5</v>
      </c>
      <c r="J13" s="213">
        <v>2.4</v>
      </c>
      <c r="K13" s="148" t="s">
        <v>219</v>
      </c>
      <c r="L13" s="146">
        <v>1656</v>
      </c>
    </row>
    <row r="14" spans="1:12" s="8" customFormat="1" ht="36" customHeight="1" thickBot="1">
      <c r="A14" s="203" t="s">
        <v>97</v>
      </c>
      <c r="B14" s="214">
        <f>SUM(B8:B13)</f>
        <v>285</v>
      </c>
      <c r="C14" s="211">
        <f t="shared" ref="C14:I14" si="0">SUM(C8:C13)</f>
        <v>286</v>
      </c>
      <c r="D14" s="215">
        <f>SUM(D8:D13)</f>
        <v>289</v>
      </c>
      <c r="E14" s="132">
        <v>78000</v>
      </c>
      <c r="F14" s="111">
        <v>87500</v>
      </c>
      <c r="G14" s="133">
        <f>SUM(G8:G13)</f>
        <v>72500</v>
      </c>
      <c r="H14" s="214">
        <f t="shared" si="0"/>
        <v>81.999999999999986</v>
      </c>
      <c r="I14" s="211">
        <f t="shared" si="0"/>
        <v>75</v>
      </c>
      <c r="J14" s="215">
        <f>SUM(J8:J13)</f>
        <v>84.000000000000014</v>
      </c>
      <c r="K14" s="478" t="s">
        <v>10</v>
      </c>
      <c r="L14" s="479"/>
    </row>
    <row r="15" spans="1:12" s="11" customFormat="1" ht="15">
      <c r="A15" s="39" t="s">
        <v>121</v>
      </c>
      <c r="B15" s="28"/>
      <c r="C15" s="28"/>
      <c r="D15" s="28"/>
      <c r="E15" s="10"/>
      <c r="F15" s="10"/>
      <c r="G15" s="10"/>
      <c r="H15" s="10"/>
      <c r="I15" s="10"/>
      <c r="J15" s="10"/>
      <c r="L15" s="38" t="s">
        <v>144</v>
      </c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mergeCells count="12">
    <mergeCell ref="K14:L14"/>
    <mergeCell ref="L5:L7"/>
    <mergeCell ref="A2:K2"/>
    <mergeCell ref="A3:K3"/>
    <mergeCell ref="A5:A7"/>
    <mergeCell ref="K5:K7"/>
    <mergeCell ref="H5:J5"/>
    <mergeCell ref="H6:J6"/>
    <mergeCell ref="E5:G5"/>
    <mergeCell ref="E6:G6"/>
    <mergeCell ref="B5:D5"/>
    <mergeCell ref="B6:D6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firstPageNumber="47" orientation="landscape" r:id="rId1"/>
  <headerFooter>
    <oddFooter>&amp;LCommissariat Général au Développement Régional&amp;Rالمندوبية العامة للتنمية الجهوية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14"/>
  <sheetViews>
    <sheetView rightToLeft="1" view="pageBreakPreview" zoomScale="80" zoomScaleNormal="90" zoomScaleSheetLayoutView="80" workbookViewId="0">
      <pane ySplit="6" topLeftCell="A7" activePane="bottomLeft" state="frozenSplit"/>
      <selection activeCell="N30" sqref="N30"/>
      <selection pane="bottomLeft" activeCell="L14" sqref="L14"/>
    </sheetView>
  </sheetViews>
  <sheetFormatPr baseColWidth="10" defaultColWidth="11.42578125" defaultRowHeight="12.75"/>
  <cols>
    <col min="1" max="1" width="19.28515625" style="1" customWidth="1"/>
    <col min="2" max="10" width="10.7109375" style="1" customWidth="1"/>
    <col min="11" max="11" width="24.42578125" style="1" customWidth="1"/>
    <col min="12" max="12" width="18.140625" style="1" customWidth="1"/>
    <col min="13" max="13" width="9.7109375" style="1" hidden="1" customWidth="1"/>
    <col min="14" max="16" width="9.7109375" style="1" customWidth="1"/>
    <col min="17" max="17" width="29.7109375" style="1" customWidth="1"/>
    <col min="18" max="16384" width="11.42578125" style="1"/>
  </cols>
  <sheetData>
    <row r="1" spans="1:23" ht="30" customHeight="1"/>
    <row r="2" spans="1:23" ht="30" customHeight="1">
      <c r="A2" s="523" t="s">
        <v>197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45"/>
      <c r="N2" s="45"/>
      <c r="O2" s="45"/>
      <c r="P2" s="45"/>
      <c r="Q2" s="45"/>
    </row>
    <row r="3" spans="1:23" ht="30" customHeight="1" thickBot="1">
      <c r="A3" s="524" t="s">
        <v>135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</row>
    <row r="4" spans="1:23" ht="20.100000000000001" customHeight="1">
      <c r="A4" s="525" t="s">
        <v>3</v>
      </c>
      <c r="B4" s="527" t="s">
        <v>131</v>
      </c>
      <c r="C4" s="528"/>
      <c r="D4" s="529"/>
      <c r="E4" s="527" t="s">
        <v>132</v>
      </c>
      <c r="F4" s="528"/>
      <c r="G4" s="529"/>
      <c r="H4" s="527" t="s">
        <v>130</v>
      </c>
      <c r="I4" s="528"/>
      <c r="J4" s="529"/>
      <c r="K4" s="525" t="s">
        <v>4</v>
      </c>
      <c r="L4" s="468" t="s">
        <v>194</v>
      </c>
      <c r="Q4" s="7"/>
    </row>
    <row r="5" spans="1:23" ht="20.100000000000001" customHeight="1">
      <c r="A5" s="526"/>
      <c r="B5" s="530" t="s">
        <v>136</v>
      </c>
      <c r="C5" s="531"/>
      <c r="D5" s="532"/>
      <c r="E5" s="530" t="s">
        <v>137</v>
      </c>
      <c r="F5" s="531"/>
      <c r="G5" s="532"/>
      <c r="H5" s="530" t="s">
        <v>122</v>
      </c>
      <c r="I5" s="531"/>
      <c r="J5" s="532"/>
      <c r="K5" s="526"/>
      <c r="L5" s="469"/>
      <c r="Q5" s="7"/>
    </row>
    <row r="6" spans="1:23" ht="19.5" customHeight="1">
      <c r="A6" s="526"/>
      <c r="B6" s="220">
        <v>2015</v>
      </c>
      <c r="C6" s="216">
        <v>2016</v>
      </c>
      <c r="D6" s="221">
        <v>2017</v>
      </c>
      <c r="E6" s="220">
        <v>2015</v>
      </c>
      <c r="F6" s="216">
        <v>2016</v>
      </c>
      <c r="G6" s="221">
        <v>2017</v>
      </c>
      <c r="H6" s="220">
        <v>2015</v>
      </c>
      <c r="I6" s="216">
        <v>2016</v>
      </c>
      <c r="J6" s="221">
        <v>2017</v>
      </c>
      <c r="K6" s="526"/>
      <c r="L6" s="469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customHeight="1">
      <c r="A7" s="145" t="s">
        <v>208</v>
      </c>
      <c r="B7" s="222">
        <v>31</v>
      </c>
      <c r="C7" s="217">
        <v>25</v>
      </c>
      <c r="D7" s="223">
        <v>14</v>
      </c>
      <c r="E7" s="222">
        <v>4.9420000000000002</v>
      </c>
      <c r="F7" s="217">
        <v>1.403</v>
      </c>
      <c r="G7" s="223">
        <v>1.2230000000000001</v>
      </c>
      <c r="H7" s="222">
        <v>47</v>
      </c>
      <c r="I7" s="217">
        <v>10</v>
      </c>
      <c r="J7" s="223">
        <v>10</v>
      </c>
      <c r="K7" s="148" t="s">
        <v>214</v>
      </c>
      <c r="L7" s="146">
        <v>1651</v>
      </c>
      <c r="P7" s="7"/>
      <c r="Q7" s="7"/>
    </row>
    <row r="8" spans="1:23" ht="36.75" customHeight="1">
      <c r="A8" s="145" t="s">
        <v>209</v>
      </c>
      <c r="B8" s="222">
        <v>10</v>
      </c>
      <c r="C8" s="218">
        <v>11</v>
      </c>
      <c r="D8" s="224">
        <v>8</v>
      </c>
      <c r="E8" s="222">
        <v>1.9710000000000001</v>
      </c>
      <c r="F8" s="218">
        <v>1.3580000000000001</v>
      </c>
      <c r="G8" s="224">
        <v>0.61199999999999999</v>
      </c>
      <c r="H8" s="222">
        <v>1</v>
      </c>
      <c r="I8" s="218">
        <v>9</v>
      </c>
      <c r="J8" s="224">
        <v>8</v>
      </c>
      <c r="K8" s="148" t="s">
        <v>215</v>
      </c>
      <c r="L8" s="146">
        <v>1652</v>
      </c>
      <c r="N8" s="7"/>
      <c r="O8" s="7"/>
      <c r="P8" s="7"/>
      <c r="Q8" s="7"/>
    </row>
    <row r="9" spans="1:23" ht="36.75" customHeight="1">
      <c r="A9" s="145" t="s">
        <v>210</v>
      </c>
      <c r="B9" s="225">
        <v>30</v>
      </c>
      <c r="C9" s="218">
        <v>34</v>
      </c>
      <c r="D9" s="224">
        <v>36</v>
      </c>
      <c r="E9" s="225">
        <v>6.37</v>
      </c>
      <c r="F9" s="218">
        <v>1.8109999999999999</v>
      </c>
      <c r="G9" s="224">
        <v>2.7349999999999999</v>
      </c>
      <c r="H9" s="225">
        <v>23</v>
      </c>
      <c r="I9" s="218">
        <v>3</v>
      </c>
      <c r="J9" s="224">
        <v>25</v>
      </c>
      <c r="K9" s="148" t="s">
        <v>216</v>
      </c>
      <c r="L9" s="146">
        <v>1653</v>
      </c>
      <c r="N9" s="7"/>
      <c r="O9" s="7"/>
      <c r="P9" s="7"/>
    </row>
    <row r="10" spans="1:23" ht="36.75" customHeight="1">
      <c r="A10" s="145" t="s">
        <v>211</v>
      </c>
      <c r="B10" s="226">
        <v>43</v>
      </c>
      <c r="C10" s="217">
        <v>53</v>
      </c>
      <c r="D10" s="223">
        <v>44</v>
      </c>
      <c r="E10" s="226">
        <v>8.1349999999999998</v>
      </c>
      <c r="F10" s="217">
        <v>45.512999999999998</v>
      </c>
      <c r="G10" s="223">
        <v>7.3929999999999998</v>
      </c>
      <c r="H10" s="226">
        <v>21</v>
      </c>
      <c r="I10" s="217">
        <v>81</v>
      </c>
      <c r="J10" s="223">
        <v>48</v>
      </c>
      <c r="K10" s="148" t="s">
        <v>217</v>
      </c>
      <c r="L10" s="146">
        <v>1654</v>
      </c>
      <c r="N10" s="7"/>
      <c r="O10" s="7"/>
      <c r="P10" s="7"/>
    </row>
    <row r="11" spans="1:23" ht="36.75" customHeight="1">
      <c r="A11" s="145" t="s">
        <v>212</v>
      </c>
      <c r="B11" s="226">
        <v>8</v>
      </c>
      <c r="C11" s="217">
        <v>6</v>
      </c>
      <c r="D11" s="223">
        <v>11</v>
      </c>
      <c r="E11" s="226">
        <v>0.496</v>
      </c>
      <c r="F11" s="217">
        <v>0.38500000000000001</v>
      </c>
      <c r="G11" s="223">
        <v>0.66900000000000004</v>
      </c>
      <c r="H11" s="226">
        <v>1</v>
      </c>
      <c r="I11" s="217">
        <v>3</v>
      </c>
      <c r="J11" s="223">
        <v>11</v>
      </c>
      <c r="K11" s="148" t="s">
        <v>218</v>
      </c>
      <c r="L11" s="146">
        <v>1655</v>
      </c>
    </row>
    <row r="12" spans="1:23" ht="36.75" customHeight="1">
      <c r="A12" s="145" t="s">
        <v>213</v>
      </c>
      <c r="B12" s="225">
        <v>4</v>
      </c>
      <c r="C12" s="218">
        <v>1</v>
      </c>
      <c r="D12" s="224">
        <v>6</v>
      </c>
      <c r="E12" s="225">
        <v>2.8010000000000002</v>
      </c>
      <c r="F12" s="218">
        <v>9.9000000000000005E-2</v>
      </c>
      <c r="G12" s="224">
        <v>6.7880000000000003</v>
      </c>
      <c r="H12" s="225">
        <v>16</v>
      </c>
      <c r="I12" s="218">
        <v>0</v>
      </c>
      <c r="J12" s="224">
        <v>5</v>
      </c>
      <c r="K12" s="148" t="s">
        <v>219</v>
      </c>
      <c r="L12" s="146">
        <v>1656</v>
      </c>
    </row>
    <row r="13" spans="1:23" ht="36.75" customHeight="1" thickBot="1">
      <c r="A13" s="219" t="s">
        <v>133</v>
      </c>
      <c r="B13" s="120">
        <f>SUM(B7:B12)</f>
        <v>126</v>
      </c>
      <c r="C13" s="116">
        <f t="shared" ref="C13:I13" si="0">SUM(C7:C12)</f>
        <v>130</v>
      </c>
      <c r="D13" s="121">
        <f>SUM(D7:D12)</f>
        <v>119</v>
      </c>
      <c r="E13" s="120">
        <f t="shared" si="0"/>
        <v>24.714999999999996</v>
      </c>
      <c r="F13" s="116">
        <f t="shared" si="0"/>
        <v>50.568999999999996</v>
      </c>
      <c r="G13" s="121">
        <f>SUM(G7:G12)</f>
        <v>19.420000000000002</v>
      </c>
      <c r="H13" s="120">
        <f t="shared" si="0"/>
        <v>109</v>
      </c>
      <c r="I13" s="116">
        <f t="shared" si="0"/>
        <v>106</v>
      </c>
      <c r="J13" s="121">
        <f>SUM(J7:J12)</f>
        <v>107</v>
      </c>
      <c r="K13" s="478" t="s">
        <v>6</v>
      </c>
      <c r="L13" s="479"/>
    </row>
    <row r="14" spans="1:23">
      <c r="A14" s="39" t="s">
        <v>134</v>
      </c>
      <c r="B14" s="42"/>
      <c r="C14" s="42"/>
      <c r="D14" s="42"/>
      <c r="E14" s="42"/>
      <c r="F14" s="33"/>
      <c r="G14" s="33"/>
      <c r="H14" s="42"/>
      <c r="I14" s="50"/>
      <c r="J14" s="50"/>
      <c r="L14" s="51" t="s">
        <v>138</v>
      </c>
    </row>
  </sheetData>
  <mergeCells count="12">
    <mergeCell ref="K13:L13"/>
    <mergeCell ref="A2:L2"/>
    <mergeCell ref="A3:L3"/>
    <mergeCell ref="L4:L6"/>
    <mergeCell ref="K4:K6"/>
    <mergeCell ref="E4:G4"/>
    <mergeCell ref="E5:G5"/>
    <mergeCell ref="H4:J4"/>
    <mergeCell ref="H5:J5"/>
    <mergeCell ref="B4:D4"/>
    <mergeCell ref="B5:D5"/>
    <mergeCell ref="A4:A6"/>
  </mergeCells>
  <printOptions horizontalCentered="1"/>
  <pageMargins left="0.19685039370078741" right="0.19685039370078741" top="0.39370078740157483" bottom="0.78740157480314965" header="0.19685039370078741" footer="0.51181102362204722"/>
  <pageSetup paperSize="9" scale="91" firstPageNumber="47" orientation="landscape" r:id="rId1"/>
  <headerFooter>
    <oddFooter>&amp;LCommissariat Général au Développement Régional&amp;Rالمندوبية العامة للتنمية الجهوية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2:L16"/>
  <sheetViews>
    <sheetView rightToLeft="1" view="pageBreakPreview" zoomScale="98" zoomScaleSheetLayoutView="98" workbookViewId="0">
      <selection activeCell="I32" sqref="I32"/>
    </sheetView>
  </sheetViews>
  <sheetFormatPr baseColWidth="10" defaultRowHeight="12.75"/>
  <cols>
    <col min="1" max="1" width="18.5703125" customWidth="1"/>
    <col min="3" max="3" width="14.5703125" customWidth="1"/>
    <col min="6" max="6" width="15.140625" customWidth="1"/>
    <col min="8" max="8" width="9.7109375" customWidth="1"/>
    <col min="9" max="9" width="14.42578125" customWidth="1"/>
    <col min="11" max="11" width="22.42578125" customWidth="1"/>
    <col min="12" max="12" width="18.28515625" customWidth="1"/>
  </cols>
  <sheetData>
    <row r="2" spans="1:12" ht="15">
      <c r="F2" s="533" t="s">
        <v>174</v>
      </c>
      <c r="G2" s="533"/>
      <c r="H2" s="533"/>
      <c r="I2" s="533"/>
      <c r="J2" s="533"/>
    </row>
    <row r="3" spans="1:12" ht="15">
      <c r="I3" s="71" t="s">
        <v>175</v>
      </c>
    </row>
    <row r="4" spans="1:12" ht="15.75" thickBot="1">
      <c r="A4" s="72" t="s">
        <v>250</v>
      </c>
      <c r="K4" t="s">
        <v>249</v>
      </c>
    </row>
    <row r="5" spans="1:12" ht="15" customHeight="1">
      <c r="A5" s="534" t="s">
        <v>3</v>
      </c>
      <c r="B5" s="536" t="s">
        <v>176</v>
      </c>
      <c r="C5" s="537"/>
      <c r="D5" s="538"/>
      <c r="E5" s="539" t="s">
        <v>177</v>
      </c>
      <c r="F5" s="537"/>
      <c r="G5" s="538"/>
      <c r="H5" s="539" t="s">
        <v>178</v>
      </c>
      <c r="I5" s="537"/>
      <c r="J5" s="538"/>
      <c r="K5" s="540" t="s">
        <v>4</v>
      </c>
      <c r="L5" s="468" t="s">
        <v>194</v>
      </c>
    </row>
    <row r="6" spans="1:12" ht="15" customHeight="1">
      <c r="A6" s="535"/>
      <c r="B6" s="542" t="s">
        <v>179</v>
      </c>
      <c r="C6" s="543"/>
      <c r="D6" s="544"/>
      <c r="E6" s="545" t="s">
        <v>180</v>
      </c>
      <c r="F6" s="543"/>
      <c r="G6" s="544"/>
      <c r="H6" s="545" t="s">
        <v>181</v>
      </c>
      <c r="I6" s="543"/>
      <c r="J6" s="544"/>
      <c r="K6" s="541"/>
      <c r="L6" s="469"/>
    </row>
    <row r="7" spans="1:12" ht="15" customHeight="1">
      <c r="A7" s="535"/>
      <c r="B7" s="272" t="s">
        <v>139</v>
      </c>
      <c r="C7" s="273" t="s">
        <v>196</v>
      </c>
      <c r="D7" s="274" t="s">
        <v>130</v>
      </c>
      <c r="E7" s="316" t="s">
        <v>139</v>
      </c>
      <c r="F7" s="273" t="s">
        <v>196</v>
      </c>
      <c r="G7" s="274" t="s">
        <v>130</v>
      </c>
      <c r="H7" s="316" t="s">
        <v>139</v>
      </c>
      <c r="I7" s="273" t="s">
        <v>196</v>
      </c>
      <c r="J7" s="274" t="s">
        <v>130</v>
      </c>
      <c r="K7" s="541"/>
      <c r="L7" s="469"/>
    </row>
    <row r="8" spans="1:12" ht="30">
      <c r="A8" s="535"/>
      <c r="B8" s="231" t="s">
        <v>140</v>
      </c>
      <c r="C8" s="74" t="s">
        <v>182</v>
      </c>
      <c r="D8" s="232" t="s">
        <v>183</v>
      </c>
      <c r="E8" s="317" t="s">
        <v>140</v>
      </c>
      <c r="F8" s="74" t="s">
        <v>182</v>
      </c>
      <c r="G8" s="232" t="s">
        <v>183</v>
      </c>
      <c r="H8" s="317" t="s">
        <v>140</v>
      </c>
      <c r="I8" s="74" t="s">
        <v>182</v>
      </c>
      <c r="J8" s="232" t="s">
        <v>183</v>
      </c>
      <c r="K8" s="541"/>
      <c r="L8" s="469"/>
    </row>
    <row r="9" spans="1:12">
      <c r="A9" s="311" t="s">
        <v>208</v>
      </c>
      <c r="B9" s="337">
        <v>62</v>
      </c>
      <c r="C9" s="338">
        <v>8.1349999999999998</v>
      </c>
      <c r="D9" s="339">
        <v>90</v>
      </c>
      <c r="E9" s="343">
        <v>14</v>
      </c>
      <c r="F9" s="338">
        <v>1.2230000000000001</v>
      </c>
      <c r="G9" s="339">
        <v>10</v>
      </c>
      <c r="H9" s="343"/>
      <c r="I9" s="338"/>
      <c r="J9" s="339"/>
      <c r="K9" s="148" t="s">
        <v>214</v>
      </c>
      <c r="L9" s="146">
        <v>1651</v>
      </c>
    </row>
    <row r="10" spans="1:12">
      <c r="A10" s="311" t="s">
        <v>209</v>
      </c>
      <c r="B10" s="337">
        <v>15</v>
      </c>
      <c r="C10" s="338">
        <v>15.95</v>
      </c>
      <c r="D10" s="339">
        <v>20</v>
      </c>
      <c r="E10" s="343">
        <v>8</v>
      </c>
      <c r="F10" s="338">
        <v>0.61199999999999999</v>
      </c>
      <c r="G10" s="339">
        <v>8</v>
      </c>
      <c r="H10" s="343"/>
      <c r="I10" s="338"/>
      <c r="J10" s="339"/>
      <c r="K10" s="148" t="s">
        <v>215</v>
      </c>
      <c r="L10" s="146">
        <v>1652</v>
      </c>
    </row>
    <row r="11" spans="1:12">
      <c r="A11" s="311" t="s">
        <v>210</v>
      </c>
      <c r="B11" s="337">
        <v>53</v>
      </c>
      <c r="C11" s="338">
        <v>5.3609999999999998</v>
      </c>
      <c r="D11" s="339">
        <v>70</v>
      </c>
      <c r="E11" s="343">
        <v>36</v>
      </c>
      <c r="F11" s="338">
        <v>2.7349999999999999</v>
      </c>
      <c r="G11" s="339">
        <v>25</v>
      </c>
      <c r="H11" s="343"/>
      <c r="I11" s="338"/>
      <c r="J11" s="339"/>
      <c r="K11" s="148" t="s">
        <v>216</v>
      </c>
      <c r="L11" s="146">
        <v>1653</v>
      </c>
    </row>
    <row r="12" spans="1:12">
      <c r="A12" s="311" t="s">
        <v>211</v>
      </c>
      <c r="B12" s="337">
        <v>77</v>
      </c>
      <c r="C12" s="338">
        <v>11.738</v>
      </c>
      <c r="D12" s="339">
        <v>95</v>
      </c>
      <c r="E12" s="343">
        <v>44</v>
      </c>
      <c r="F12" s="338">
        <v>7.3929999999999998</v>
      </c>
      <c r="G12" s="339">
        <v>48</v>
      </c>
      <c r="H12" s="343"/>
      <c r="I12" s="338"/>
      <c r="J12" s="339"/>
      <c r="K12" s="148" t="s">
        <v>217</v>
      </c>
      <c r="L12" s="146">
        <v>1654</v>
      </c>
    </row>
    <row r="13" spans="1:12">
      <c r="A13" s="311" t="s">
        <v>212</v>
      </c>
      <c r="B13" s="337">
        <v>27</v>
      </c>
      <c r="C13" s="338">
        <v>2.7759999999999998</v>
      </c>
      <c r="D13" s="339">
        <v>32</v>
      </c>
      <c r="E13" s="343">
        <v>11</v>
      </c>
      <c r="F13" s="338">
        <v>0.66900000000000004</v>
      </c>
      <c r="G13" s="339">
        <v>11</v>
      </c>
      <c r="H13" s="343"/>
      <c r="I13" s="338"/>
      <c r="J13" s="339"/>
      <c r="K13" s="148" t="s">
        <v>218</v>
      </c>
      <c r="L13" s="146">
        <v>1655</v>
      </c>
    </row>
    <row r="14" spans="1:12" ht="13.5" thickBot="1">
      <c r="A14" s="318" t="s">
        <v>213</v>
      </c>
      <c r="B14" s="344">
        <v>10</v>
      </c>
      <c r="C14" s="345">
        <v>0.40400000000000003</v>
      </c>
      <c r="D14" s="346">
        <v>15</v>
      </c>
      <c r="E14" s="347">
        <v>6</v>
      </c>
      <c r="F14" s="345">
        <v>6.7880000000000003</v>
      </c>
      <c r="G14" s="346">
        <v>5</v>
      </c>
      <c r="H14" s="348"/>
      <c r="I14" s="341"/>
      <c r="J14" s="342"/>
      <c r="K14" s="228" t="s">
        <v>219</v>
      </c>
      <c r="L14" s="227">
        <v>1656</v>
      </c>
    </row>
    <row r="15" spans="1:12" ht="15.75" thickBot="1">
      <c r="A15" s="319" t="s">
        <v>1</v>
      </c>
      <c r="B15" s="349">
        <f t="shared" ref="B15:G15" si="0">SUM(B9:B14)</f>
        <v>244</v>
      </c>
      <c r="C15" s="350">
        <f t="shared" si="0"/>
        <v>44.363999999999997</v>
      </c>
      <c r="D15" s="351">
        <f t="shared" si="0"/>
        <v>322</v>
      </c>
      <c r="E15" s="352">
        <f t="shared" si="0"/>
        <v>119</v>
      </c>
      <c r="F15" s="350">
        <f t="shared" si="0"/>
        <v>19.420000000000002</v>
      </c>
      <c r="G15" s="351">
        <f t="shared" si="0"/>
        <v>107</v>
      </c>
      <c r="H15" s="352"/>
      <c r="I15" s="350"/>
      <c r="J15" s="351"/>
    </row>
    <row r="16" spans="1:12" ht="15">
      <c r="A16" s="75" t="s">
        <v>134</v>
      </c>
      <c r="L16" s="72" t="s">
        <v>184</v>
      </c>
    </row>
  </sheetData>
  <mergeCells count="10">
    <mergeCell ref="K5:K8"/>
    <mergeCell ref="B6:D6"/>
    <mergeCell ref="E6:G6"/>
    <mergeCell ref="H6:J6"/>
    <mergeCell ref="L5:L8"/>
    <mergeCell ref="F2:J2"/>
    <mergeCell ref="A5:A8"/>
    <mergeCell ref="B5:D5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4">
    <tabColor rgb="FF00B0F0"/>
  </sheetPr>
  <dimension ref="A1:Q24"/>
  <sheetViews>
    <sheetView rightToLeft="1" view="pageBreakPreview" zoomScale="78" zoomScaleNormal="80" zoomScaleSheetLayoutView="78" workbookViewId="0">
      <pane ySplit="6" topLeftCell="A7" activePane="bottomLeft" state="frozenSplit"/>
      <selection activeCell="N30" sqref="N30"/>
      <selection pane="bottomLeft" activeCell="L27" sqref="L27"/>
    </sheetView>
  </sheetViews>
  <sheetFormatPr baseColWidth="10" defaultColWidth="11.5703125" defaultRowHeight="12.75"/>
  <cols>
    <col min="1" max="1" width="1.7109375" style="1" hidden="1" customWidth="1"/>
    <col min="2" max="2" width="12.7109375" style="1" customWidth="1"/>
    <col min="3" max="5" width="6.42578125" style="1" bestFit="1" customWidth="1"/>
    <col min="6" max="8" width="8.28515625" style="1" bestFit="1" customWidth="1"/>
    <col min="9" max="9" width="7" style="1" bestFit="1" customWidth="1"/>
    <col min="10" max="10" width="7.7109375" style="1" bestFit="1" customWidth="1"/>
    <col min="11" max="11" width="9.42578125" style="1" customWidth="1"/>
    <col min="12" max="13" width="6.42578125" style="1" bestFit="1" customWidth="1"/>
    <col min="14" max="14" width="7" style="1" bestFit="1" customWidth="1"/>
    <col min="15" max="15" width="15.140625" style="1" bestFit="1" customWidth="1"/>
    <col min="16" max="16" width="16.7109375" style="1" customWidth="1"/>
    <col min="17" max="16384" width="11.5703125" style="1"/>
  </cols>
  <sheetData>
    <row r="1" spans="2:17" ht="30" customHeight="1"/>
    <row r="2" spans="2:17" ht="30" customHeight="1">
      <c r="B2" s="402" t="s">
        <v>125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2:17" ht="30" customHeight="1" thickBot="1">
      <c r="B3" s="403" t="s">
        <v>11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2:17" ht="20.100000000000001" customHeight="1">
      <c r="B4" s="404" t="s">
        <v>3</v>
      </c>
      <c r="C4" s="410" t="s">
        <v>12</v>
      </c>
      <c r="D4" s="410"/>
      <c r="E4" s="410"/>
      <c r="F4" s="412" t="s">
        <v>128</v>
      </c>
      <c r="G4" s="413"/>
      <c r="H4" s="414"/>
      <c r="I4" s="412" t="s">
        <v>172</v>
      </c>
      <c r="J4" s="413"/>
      <c r="K4" s="414"/>
      <c r="L4" s="413" t="s">
        <v>147</v>
      </c>
      <c r="M4" s="413"/>
      <c r="N4" s="414"/>
      <c r="O4" s="407" t="s">
        <v>2</v>
      </c>
      <c r="P4" s="397" t="s">
        <v>194</v>
      </c>
    </row>
    <row r="5" spans="2:17" ht="34.5" customHeight="1" thickBot="1">
      <c r="B5" s="405"/>
      <c r="C5" s="411" t="s">
        <v>13</v>
      </c>
      <c r="D5" s="411"/>
      <c r="E5" s="411"/>
      <c r="F5" s="415" t="s">
        <v>127</v>
      </c>
      <c r="G5" s="416"/>
      <c r="H5" s="417"/>
      <c r="I5" s="415" t="s">
        <v>141</v>
      </c>
      <c r="J5" s="416"/>
      <c r="K5" s="417"/>
      <c r="L5" s="415" t="s">
        <v>253</v>
      </c>
      <c r="M5" s="416"/>
      <c r="N5" s="417"/>
      <c r="O5" s="408"/>
      <c r="P5" s="398"/>
    </row>
    <row r="6" spans="2:17" ht="20.100000000000001" customHeight="1">
      <c r="B6" s="406"/>
      <c r="C6" s="361">
        <v>2015</v>
      </c>
      <c r="D6" s="88">
        <v>2016</v>
      </c>
      <c r="E6" s="89">
        <v>2017</v>
      </c>
      <c r="F6" s="95">
        <v>2015</v>
      </c>
      <c r="G6" s="88">
        <v>2017</v>
      </c>
      <c r="H6" s="89">
        <v>2017</v>
      </c>
      <c r="I6" s="95">
        <v>2015</v>
      </c>
      <c r="J6" s="88">
        <v>2016</v>
      </c>
      <c r="K6" s="89">
        <v>2017</v>
      </c>
      <c r="L6" s="95">
        <v>2015</v>
      </c>
      <c r="M6" s="88">
        <v>2016</v>
      </c>
      <c r="N6" s="89">
        <v>2017</v>
      </c>
      <c r="O6" s="409"/>
      <c r="P6" s="399"/>
    </row>
    <row r="7" spans="2:17" ht="30" customHeight="1">
      <c r="B7" s="363" t="s">
        <v>208</v>
      </c>
      <c r="C7" s="314">
        <v>19</v>
      </c>
      <c r="D7" s="83">
        <v>19</v>
      </c>
      <c r="E7" s="83">
        <v>19</v>
      </c>
      <c r="F7" s="96">
        <v>2.0289999999999999</v>
      </c>
      <c r="G7" s="82">
        <v>2.0289999999999999</v>
      </c>
      <c r="H7" s="82">
        <v>2.0289999999999999</v>
      </c>
      <c r="I7" s="99">
        <v>0.21</v>
      </c>
      <c r="J7" s="83">
        <v>1.032</v>
      </c>
      <c r="K7" s="91">
        <v>0.11565</v>
      </c>
      <c r="L7" s="90"/>
      <c r="M7" s="83"/>
      <c r="N7" s="369">
        <v>0.11</v>
      </c>
      <c r="O7" s="365" t="s">
        <v>214</v>
      </c>
      <c r="P7" s="248">
        <v>1651</v>
      </c>
    </row>
    <row r="8" spans="2:17" ht="30" customHeight="1">
      <c r="B8" s="364" t="s">
        <v>209</v>
      </c>
      <c r="C8" s="314">
        <v>9</v>
      </c>
      <c r="D8" s="83">
        <v>9</v>
      </c>
      <c r="E8" s="83">
        <v>9</v>
      </c>
      <c r="F8" s="96">
        <v>1.17</v>
      </c>
      <c r="G8" s="82">
        <v>1.17</v>
      </c>
      <c r="H8" s="82">
        <v>1.17</v>
      </c>
      <c r="I8" s="99">
        <v>6.5000000000000002E-2</v>
      </c>
      <c r="J8" s="83">
        <v>0.51400000000000001</v>
      </c>
      <c r="K8" s="91">
        <v>7.0000000000000007E-2</v>
      </c>
      <c r="L8" s="90"/>
      <c r="M8" s="83"/>
      <c r="N8" s="369">
        <v>0.02</v>
      </c>
      <c r="O8" s="366" t="s">
        <v>215</v>
      </c>
      <c r="P8" s="250">
        <v>1652</v>
      </c>
      <c r="Q8" s="2"/>
    </row>
    <row r="9" spans="2:17" ht="30" customHeight="1">
      <c r="B9" s="364" t="s">
        <v>210</v>
      </c>
      <c r="C9" s="314">
        <v>6</v>
      </c>
      <c r="D9" s="83">
        <v>6</v>
      </c>
      <c r="E9" s="83">
        <v>6</v>
      </c>
      <c r="F9" s="96">
        <v>0.77500000000000002</v>
      </c>
      <c r="G9" s="82">
        <v>0.77500000000000002</v>
      </c>
      <c r="H9" s="82">
        <v>0.77500000000000002</v>
      </c>
      <c r="I9" s="99">
        <v>0.12</v>
      </c>
      <c r="J9" s="83">
        <v>0.28199999999999997</v>
      </c>
      <c r="K9" s="91">
        <v>0.06</v>
      </c>
      <c r="L9" s="90"/>
      <c r="M9" s="83"/>
      <c r="N9" s="369">
        <v>1.4999999999999999E-2</v>
      </c>
      <c r="O9" s="366" t="s">
        <v>216</v>
      </c>
      <c r="P9" s="250">
        <v>1653</v>
      </c>
    </row>
    <row r="10" spans="2:17" ht="30" customHeight="1">
      <c r="B10" s="364" t="s">
        <v>211</v>
      </c>
      <c r="C10" s="314">
        <v>44</v>
      </c>
      <c r="D10" s="83">
        <v>44</v>
      </c>
      <c r="E10" s="83">
        <v>44</v>
      </c>
      <c r="F10" s="96">
        <v>4.7</v>
      </c>
      <c r="G10" s="82">
        <v>4.7</v>
      </c>
      <c r="H10" s="82">
        <v>4.7</v>
      </c>
      <c r="I10" s="99">
        <v>0.32500000000000001</v>
      </c>
      <c r="J10" s="84">
        <v>1.4870000000000001</v>
      </c>
      <c r="K10" s="100">
        <v>0.28199999999999997</v>
      </c>
      <c r="L10" s="99"/>
      <c r="M10" s="84"/>
      <c r="N10" s="370">
        <v>0.16</v>
      </c>
      <c r="O10" s="366" t="s">
        <v>217</v>
      </c>
      <c r="P10" s="250">
        <v>1654</v>
      </c>
    </row>
    <row r="11" spans="2:17" ht="30" customHeight="1">
      <c r="B11" s="364" t="s">
        <v>212</v>
      </c>
      <c r="C11" s="314">
        <v>16</v>
      </c>
      <c r="D11" s="83">
        <v>16</v>
      </c>
      <c r="E11" s="83">
        <v>16</v>
      </c>
      <c r="F11" s="96">
        <v>1.474</v>
      </c>
      <c r="G11" s="82">
        <v>1.474</v>
      </c>
      <c r="H11" s="82">
        <v>1.474</v>
      </c>
      <c r="I11" s="99">
        <v>0.11</v>
      </c>
      <c r="J11" s="83">
        <v>0.6</v>
      </c>
      <c r="K11" s="91">
        <v>4.2999999999999997E-2</v>
      </c>
      <c r="L11" s="90"/>
      <c r="M11" s="83"/>
      <c r="N11" s="369">
        <v>0.02</v>
      </c>
      <c r="O11" s="366" t="s">
        <v>218</v>
      </c>
      <c r="P11" s="250">
        <v>1655</v>
      </c>
    </row>
    <row r="12" spans="2:17" ht="30" customHeight="1">
      <c r="B12" s="364" t="s">
        <v>213</v>
      </c>
      <c r="C12" s="314">
        <v>21</v>
      </c>
      <c r="D12" s="83">
        <v>21</v>
      </c>
      <c r="E12" s="83">
        <v>21</v>
      </c>
      <c r="F12" s="96">
        <v>1.478</v>
      </c>
      <c r="G12" s="82">
        <v>1.478</v>
      </c>
      <c r="H12" s="82">
        <v>1.478</v>
      </c>
      <c r="I12" s="99">
        <v>0.09</v>
      </c>
      <c r="J12" s="83">
        <v>0.43099999999999999</v>
      </c>
      <c r="K12" s="91">
        <v>6.3E-2</v>
      </c>
      <c r="L12" s="90"/>
      <c r="M12" s="83"/>
      <c r="N12" s="369">
        <v>0.04</v>
      </c>
      <c r="O12" s="366" t="s">
        <v>219</v>
      </c>
      <c r="P12" s="250">
        <v>1656</v>
      </c>
    </row>
    <row r="13" spans="2:17" ht="30" customHeight="1" thickBot="1">
      <c r="B13" s="197" t="s">
        <v>14</v>
      </c>
      <c r="C13" s="362">
        <v>115</v>
      </c>
      <c r="D13" s="357">
        <v>115</v>
      </c>
      <c r="E13" s="94">
        <v>115</v>
      </c>
      <c r="F13" s="97">
        <v>11.625999999999999</v>
      </c>
      <c r="G13" s="97">
        <v>11.625999999999999</v>
      </c>
      <c r="H13" s="98">
        <v>11.625999999999999</v>
      </c>
      <c r="I13" s="92">
        <f>SUM(I7:I12)</f>
        <v>0.91999999999999993</v>
      </c>
      <c r="J13" s="93">
        <v>4.3460000000000001</v>
      </c>
      <c r="K13" s="94">
        <v>0.63365000000000005</v>
      </c>
      <c r="L13" s="92"/>
      <c r="M13" s="93"/>
      <c r="N13" s="94">
        <v>0.36500000000000005</v>
      </c>
      <c r="O13" s="367" t="s">
        <v>8</v>
      </c>
      <c r="P13" s="368"/>
      <c r="Q13" s="2"/>
    </row>
    <row r="14" spans="2:17" s="43" customFormat="1" ht="29.25" customHeight="1">
      <c r="B14" s="577" t="s">
        <v>15</v>
      </c>
      <c r="C14" s="577"/>
      <c r="D14" s="353"/>
      <c r="E14" s="353"/>
      <c r="F14" s="353"/>
      <c r="G14" s="353"/>
      <c r="H14" s="353"/>
      <c r="I14" s="354"/>
      <c r="J14" s="4"/>
      <c r="K14" s="4"/>
      <c r="L14" s="4"/>
      <c r="M14" s="4"/>
      <c r="N14" s="4"/>
      <c r="O14" s="4"/>
      <c r="P14" s="4" t="s">
        <v>144</v>
      </c>
    </row>
    <row r="15" spans="2:17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2:17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9"/>
    </row>
    <row r="17" spans="2:15">
      <c r="B17" s="400"/>
      <c r="C17" s="401"/>
      <c r="D17" s="401"/>
      <c r="E17" s="401"/>
      <c r="F17" s="401"/>
      <c r="G17" s="401"/>
      <c r="H17" s="401"/>
      <c r="I17" s="401"/>
      <c r="J17" s="57"/>
      <c r="K17" s="57"/>
      <c r="L17" s="57"/>
      <c r="M17" s="57"/>
      <c r="N17" s="57"/>
      <c r="O17" s="57"/>
    </row>
    <row r="18" spans="2:15">
      <c r="B18" s="400"/>
      <c r="C18" s="401"/>
      <c r="D18" s="401"/>
      <c r="E18" s="401"/>
      <c r="F18" s="401"/>
      <c r="G18" s="401"/>
      <c r="H18" s="401"/>
      <c r="I18" s="57"/>
      <c r="J18" s="57"/>
      <c r="K18" s="57"/>
      <c r="L18" s="57"/>
      <c r="M18" s="57"/>
      <c r="N18" s="57"/>
      <c r="O18" s="57"/>
    </row>
    <row r="24" spans="2:15">
      <c r="E24" s="67"/>
    </row>
  </sheetData>
  <mergeCells count="15">
    <mergeCell ref="P4:P6"/>
    <mergeCell ref="B18:H18"/>
    <mergeCell ref="B17:I17"/>
    <mergeCell ref="B2:O2"/>
    <mergeCell ref="B3:O3"/>
    <mergeCell ref="B4:B6"/>
    <mergeCell ref="O4:O6"/>
    <mergeCell ref="C4:E4"/>
    <mergeCell ref="C5:E5"/>
    <mergeCell ref="F4:H4"/>
    <mergeCell ref="F5:H5"/>
    <mergeCell ref="I5:K5"/>
    <mergeCell ref="I4:K4"/>
    <mergeCell ref="L4:N4"/>
    <mergeCell ref="L5:N5"/>
  </mergeCells>
  <phoneticPr fontId="28" type="noConversion"/>
  <printOptions horizontalCentered="1"/>
  <pageMargins left="0.19685039370078741" right="0.19685039370078741" top="0.39370078740157483" bottom="0.39370078740157483" header="0.19685039370078741" footer="0.11811023622047245"/>
  <pageSetup paperSize="9" scale="75" firstPageNumber="33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K13"/>
  <sheetViews>
    <sheetView rightToLeft="1" view="pageBreakPreview" zoomScaleSheetLayoutView="100" workbookViewId="0">
      <selection activeCell="G42" sqref="G42"/>
    </sheetView>
  </sheetViews>
  <sheetFormatPr baseColWidth="10" defaultRowHeight="12.75"/>
  <cols>
    <col min="1" max="1" width="23.7109375" customWidth="1"/>
    <col min="3" max="3" width="15.140625" customWidth="1"/>
    <col min="6" max="6" width="16" customWidth="1"/>
    <col min="9" max="9" width="14.5703125" customWidth="1"/>
    <col min="11" max="11" width="22.5703125" customWidth="1"/>
  </cols>
  <sheetData>
    <row r="1" spans="1:11" ht="15">
      <c r="F1" s="547" t="s">
        <v>185</v>
      </c>
      <c r="G1" s="547"/>
      <c r="H1" s="547"/>
      <c r="I1" s="547"/>
    </row>
    <row r="2" spans="1:11" ht="15">
      <c r="F2" s="71"/>
      <c r="G2" s="71"/>
      <c r="H2" s="71"/>
      <c r="I2" s="71" t="s">
        <v>186</v>
      </c>
      <c r="J2" s="71"/>
      <c r="K2" s="71"/>
    </row>
    <row r="3" spans="1:11" ht="15.75" thickBot="1">
      <c r="A3" s="72" t="s">
        <v>251</v>
      </c>
      <c r="K3" s="72" t="s">
        <v>249</v>
      </c>
    </row>
    <row r="4" spans="1:11" ht="15">
      <c r="A4" s="548" t="s">
        <v>187</v>
      </c>
      <c r="B4" s="536" t="s">
        <v>176</v>
      </c>
      <c r="C4" s="537"/>
      <c r="D4" s="538"/>
      <c r="E4" s="536" t="s">
        <v>177</v>
      </c>
      <c r="F4" s="537"/>
      <c r="G4" s="538"/>
      <c r="H4" s="536" t="s">
        <v>178</v>
      </c>
      <c r="I4" s="537"/>
      <c r="J4" s="538"/>
      <c r="K4" s="548" t="s">
        <v>188</v>
      </c>
    </row>
    <row r="5" spans="1:11" ht="15">
      <c r="A5" s="549"/>
      <c r="B5" s="542" t="s">
        <v>179</v>
      </c>
      <c r="C5" s="543"/>
      <c r="D5" s="544"/>
      <c r="E5" s="542" t="s">
        <v>180</v>
      </c>
      <c r="F5" s="543"/>
      <c r="G5" s="544"/>
      <c r="H5" s="542" t="s">
        <v>181</v>
      </c>
      <c r="I5" s="543"/>
      <c r="J5" s="544"/>
      <c r="K5" s="550"/>
    </row>
    <row r="6" spans="1:11" ht="15">
      <c r="A6" s="549"/>
      <c r="B6" s="229" t="s">
        <v>139</v>
      </c>
      <c r="C6" s="73" t="s">
        <v>196</v>
      </c>
      <c r="D6" s="230" t="s">
        <v>130</v>
      </c>
      <c r="E6" s="229" t="s">
        <v>139</v>
      </c>
      <c r="F6" s="73" t="s">
        <v>196</v>
      </c>
      <c r="G6" s="230" t="s">
        <v>130</v>
      </c>
      <c r="H6" s="229" t="s">
        <v>139</v>
      </c>
      <c r="I6" s="73" t="s">
        <v>196</v>
      </c>
      <c r="J6" s="230" t="s">
        <v>130</v>
      </c>
      <c r="K6" s="550"/>
    </row>
    <row r="7" spans="1:11" ht="30">
      <c r="A7" s="549"/>
      <c r="B7" s="231" t="s">
        <v>140</v>
      </c>
      <c r="C7" s="74" t="s">
        <v>182</v>
      </c>
      <c r="D7" s="232" t="s">
        <v>183</v>
      </c>
      <c r="E7" s="231" t="s">
        <v>140</v>
      </c>
      <c r="F7" s="74" t="s">
        <v>182</v>
      </c>
      <c r="G7" s="232" t="s">
        <v>183</v>
      </c>
      <c r="H7" s="231" t="s">
        <v>140</v>
      </c>
      <c r="I7" s="74" t="s">
        <v>182</v>
      </c>
      <c r="J7" s="232" t="s">
        <v>183</v>
      </c>
      <c r="K7" s="550"/>
    </row>
    <row r="8" spans="1:11">
      <c r="A8" s="233" t="s">
        <v>123</v>
      </c>
      <c r="B8" s="337"/>
      <c r="C8" s="338"/>
      <c r="D8" s="339"/>
      <c r="E8" s="337"/>
      <c r="F8" s="338"/>
      <c r="G8" s="339"/>
      <c r="H8" s="337"/>
      <c r="I8" s="338"/>
      <c r="J8" s="339"/>
      <c r="K8" s="233" t="s">
        <v>124</v>
      </c>
    </row>
    <row r="9" spans="1:11" ht="16.5" customHeight="1">
      <c r="A9" s="235" t="s">
        <v>189</v>
      </c>
      <c r="B9" s="337"/>
      <c r="C9" s="338"/>
      <c r="D9" s="339"/>
      <c r="E9" s="337"/>
      <c r="F9" s="338"/>
      <c r="G9" s="339"/>
      <c r="H9" s="337"/>
      <c r="I9" s="338"/>
      <c r="J9" s="339"/>
      <c r="K9" s="233" t="s">
        <v>190</v>
      </c>
    </row>
    <row r="10" spans="1:11">
      <c r="A10" s="233" t="s">
        <v>191</v>
      </c>
      <c r="B10" s="337"/>
      <c r="C10" s="338"/>
      <c r="D10" s="339"/>
      <c r="E10" s="337"/>
      <c r="F10" s="338"/>
      <c r="G10" s="339"/>
      <c r="H10" s="337"/>
      <c r="I10" s="338"/>
      <c r="J10" s="339"/>
      <c r="K10" s="233" t="s">
        <v>192</v>
      </c>
    </row>
    <row r="11" spans="1:11" ht="13.5" thickBot="1">
      <c r="A11" s="234" t="s">
        <v>1</v>
      </c>
      <c r="B11" s="340"/>
      <c r="C11" s="341"/>
      <c r="D11" s="342"/>
      <c r="E11" s="340"/>
      <c r="F11" s="341"/>
      <c r="G11" s="342"/>
      <c r="H11" s="340"/>
      <c r="I11" s="341"/>
      <c r="J11" s="342"/>
      <c r="K11" s="234" t="s">
        <v>6</v>
      </c>
    </row>
    <row r="13" spans="1:11" ht="15">
      <c r="A13" s="75" t="s">
        <v>134</v>
      </c>
      <c r="F13" s="546" t="s">
        <v>193</v>
      </c>
      <c r="G13" s="546"/>
      <c r="H13" s="546"/>
      <c r="I13" s="546"/>
      <c r="J13" s="546"/>
      <c r="K13" s="546"/>
    </row>
  </sheetData>
  <mergeCells count="10">
    <mergeCell ref="F13:K13"/>
    <mergeCell ref="F1:I1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3:L15"/>
  <sheetViews>
    <sheetView rightToLeft="1" zoomScaleNormal="100" zoomScaleSheetLayoutView="89" workbookViewId="0">
      <selection activeCell="H8" sqref="H8"/>
    </sheetView>
  </sheetViews>
  <sheetFormatPr baseColWidth="10" defaultRowHeight="12.75"/>
  <cols>
    <col min="1" max="1" width="17" customWidth="1"/>
    <col min="11" max="11" width="25.85546875" customWidth="1"/>
    <col min="12" max="12" width="18" customWidth="1"/>
  </cols>
  <sheetData>
    <row r="3" spans="1:12" ht="20.25">
      <c r="A3" s="523" t="s">
        <v>156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</row>
    <row r="4" spans="1:12" ht="16.5" thickBot="1">
      <c r="A4" s="552" t="s">
        <v>157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ht="15">
      <c r="A5" s="554" t="s">
        <v>3</v>
      </c>
      <c r="B5" s="527" t="s">
        <v>162</v>
      </c>
      <c r="C5" s="528"/>
      <c r="D5" s="529"/>
      <c r="E5" s="527" t="s">
        <v>161</v>
      </c>
      <c r="F5" s="528"/>
      <c r="G5" s="529"/>
      <c r="H5" s="527" t="s">
        <v>160</v>
      </c>
      <c r="I5" s="528"/>
      <c r="J5" s="529"/>
      <c r="K5" s="525" t="s">
        <v>4</v>
      </c>
      <c r="L5" s="468" t="s">
        <v>194</v>
      </c>
    </row>
    <row r="6" spans="1:12" ht="15">
      <c r="A6" s="555"/>
      <c r="B6" s="530" t="s">
        <v>158</v>
      </c>
      <c r="C6" s="531"/>
      <c r="D6" s="532"/>
      <c r="E6" s="530" t="s">
        <v>159</v>
      </c>
      <c r="F6" s="531"/>
      <c r="G6" s="532"/>
      <c r="H6" s="530" t="s">
        <v>166</v>
      </c>
      <c r="I6" s="531"/>
      <c r="J6" s="532"/>
      <c r="K6" s="526"/>
      <c r="L6" s="469"/>
    </row>
    <row r="7" spans="1:12" ht="15.75">
      <c r="A7" s="555"/>
      <c r="B7" s="220">
        <v>2015</v>
      </c>
      <c r="C7" s="216">
        <v>2016</v>
      </c>
      <c r="D7" s="221">
        <v>2017</v>
      </c>
      <c r="E7" s="220">
        <v>2015</v>
      </c>
      <c r="F7" s="216">
        <v>2016</v>
      </c>
      <c r="G7" s="221">
        <v>2017</v>
      </c>
      <c r="H7" s="220">
        <v>2015</v>
      </c>
      <c r="I7" s="216">
        <v>2016</v>
      </c>
      <c r="J7" s="221">
        <v>2017</v>
      </c>
      <c r="K7" s="556"/>
      <c r="L7" s="469"/>
    </row>
    <row r="8" spans="1:12" ht="25.5" customHeight="1">
      <c r="A8" s="157" t="s">
        <v>208</v>
      </c>
      <c r="B8" s="199">
        <v>8</v>
      </c>
      <c r="C8" s="283">
        <v>8</v>
      </c>
      <c r="D8" s="284">
        <v>10</v>
      </c>
      <c r="E8" s="199">
        <v>420</v>
      </c>
      <c r="F8" s="283">
        <v>420</v>
      </c>
      <c r="G8" s="284">
        <v>550</v>
      </c>
      <c r="H8" s="199">
        <v>1145</v>
      </c>
      <c r="I8" s="283">
        <v>1145</v>
      </c>
      <c r="J8" s="284">
        <v>1200</v>
      </c>
      <c r="K8" s="148" t="s">
        <v>214</v>
      </c>
      <c r="L8" s="146">
        <v>1651</v>
      </c>
    </row>
    <row r="9" spans="1:12" ht="24.75" customHeight="1">
      <c r="A9" s="157" t="s">
        <v>209</v>
      </c>
      <c r="B9" s="199">
        <v>5</v>
      </c>
      <c r="C9" s="285">
        <v>6</v>
      </c>
      <c r="D9" s="286">
        <v>5</v>
      </c>
      <c r="E9" s="199">
        <v>414</v>
      </c>
      <c r="F9" s="285">
        <v>416</v>
      </c>
      <c r="G9" s="286">
        <v>414</v>
      </c>
      <c r="H9" s="199">
        <v>790</v>
      </c>
      <c r="I9" s="285">
        <v>810</v>
      </c>
      <c r="J9" s="286">
        <v>810</v>
      </c>
      <c r="K9" s="148" t="s">
        <v>215</v>
      </c>
      <c r="L9" s="146">
        <v>1652</v>
      </c>
    </row>
    <row r="10" spans="1:12" ht="22.5" customHeight="1">
      <c r="A10" s="157" t="s">
        <v>210</v>
      </c>
      <c r="B10" s="199">
        <v>2</v>
      </c>
      <c r="C10" s="285">
        <v>2</v>
      </c>
      <c r="D10" s="286">
        <v>3</v>
      </c>
      <c r="E10" s="199">
        <v>180</v>
      </c>
      <c r="F10" s="285">
        <v>180</v>
      </c>
      <c r="G10" s="286">
        <v>240</v>
      </c>
      <c r="H10" s="199">
        <v>900</v>
      </c>
      <c r="I10" s="285">
        <v>900</v>
      </c>
      <c r="J10" s="286">
        <v>960</v>
      </c>
      <c r="K10" s="148" t="s">
        <v>216</v>
      </c>
      <c r="L10" s="146">
        <v>1653</v>
      </c>
    </row>
    <row r="11" spans="1:12" ht="27" customHeight="1">
      <c r="A11" s="157" t="s">
        <v>211</v>
      </c>
      <c r="B11" s="199">
        <v>9</v>
      </c>
      <c r="C11" s="283">
        <v>9</v>
      </c>
      <c r="D11" s="284">
        <v>8</v>
      </c>
      <c r="E11" s="199">
        <v>489</v>
      </c>
      <c r="F11" s="283">
        <v>489</v>
      </c>
      <c r="G11" s="284">
        <v>540</v>
      </c>
      <c r="H11" s="199">
        <v>650</v>
      </c>
      <c r="I11" s="283">
        <v>650</v>
      </c>
      <c r="J11" s="284">
        <v>650</v>
      </c>
      <c r="K11" s="148" t="s">
        <v>217</v>
      </c>
      <c r="L11" s="146">
        <v>1654</v>
      </c>
    </row>
    <row r="12" spans="1:12" ht="21.75" customHeight="1">
      <c r="A12" s="157" t="s">
        <v>212</v>
      </c>
      <c r="B12" s="199">
        <v>8</v>
      </c>
      <c r="C12" s="283">
        <v>8</v>
      </c>
      <c r="D12" s="284">
        <v>8</v>
      </c>
      <c r="E12" s="199">
        <v>555</v>
      </c>
      <c r="F12" s="283">
        <v>555</v>
      </c>
      <c r="G12" s="284">
        <v>580</v>
      </c>
      <c r="H12" s="199">
        <v>2075</v>
      </c>
      <c r="I12" s="283">
        <v>2075</v>
      </c>
      <c r="J12" s="284">
        <v>2075</v>
      </c>
      <c r="K12" s="148" t="s">
        <v>218</v>
      </c>
      <c r="L12" s="146">
        <v>1655</v>
      </c>
    </row>
    <row r="13" spans="1:12" ht="21" customHeight="1">
      <c r="A13" s="157" t="s">
        <v>213</v>
      </c>
      <c r="B13" s="280"/>
      <c r="C13" s="285"/>
      <c r="D13" s="286">
        <v>0</v>
      </c>
      <c r="E13" s="280"/>
      <c r="F13" s="285"/>
      <c r="G13" s="286"/>
      <c r="H13" s="280">
        <v>0</v>
      </c>
      <c r="I13" s="285">
        <v>0</v>
      </c>
      <c r="J13" s="286"/>
      <c r="K13" s="148" t="s">
        <v>219</v>
      </c>
      <c r="L13" s="146">
        <v>1656</v>
      </c>
    </row>
    <row r="14" spans="1:12" ht="16.5" thickBot="1">
      <c r="A14" s="236" t="s">
        <v>133</v>
      </c>
      <c r="B14" s="132">
        <f>SUM(B8:B13)</f>
        <v>32</v>
      </c>
      <c r="C14" s="111">
        <f t="shared" ref="C14:E14" si="0">SUM(C8:C13)</f>
        <v>33</v>
      </c>
      <c r="D14" s="133">
        <f>SUM(D8:D13)</f>
        <v>34</v>
      </c>
      <c r="E14" s="132">
        <f t="shared" si="0"/>
        <v>2058</v>
      </c>
      <c r="F14" s="111">
        <f t="shared" ref="F14" si="1">SUM(F8:F13)</f>
        <v>2060</v>
      </c>
      <c r="G14" s="133">
        <f>SUM(G8:G13)</f>
        <v>2324</v>
      </c>
      <c r="H14" s="132">
        <f t="shared" ref="H14" si="2">SUM(H8:H13)</f>
        <v>5560</v>
      </c>
      <c r="I14" s="111">
        <f t="shared" ref="I14" si="3">SUM(I8:I13)</f>
        <v>5580</v>
      </c>
      <c r="J14" s="133">
        <f>SUM(J8:J13)</f>
        <v>5695</v>
      </c>
      <c r="K14" s="478" t="s">
        <v>6</v>
      </c>
      <c r="L14" s="479"/>
    </row>
    <row r="15" spans="1:12">
      <c r="A15" s="39"/>
      <c r="B15" s="42"/>
      <c r="C15" s="42"/>
      <c r="D15" s="42"/>
      <c r="E15" s="42"/>
      <c r="F15" s="33"/>
      <c r="G15" s="33"/>
      <c r="H15" s="42"/>
      <c r="I15" s="50"/>
      <c r="J15" s="50"/>
      <c r="K15" s="51"/>
    </row>
  </sheetData>
  <mergeCells count="12">
    <mergeCell ref="K14:L14"/>
    <mergeCell ref="L5:L7"/>
    <mergeCell ref="A3:K3"/>
    <mergeCell ref="A4:K4"/>
    <mergeCell ref="A5:A7"/>
    <mergeCell ref="B5:D5"/>
    <mergeCell ref="E5:G5"/>
    <mergeCell ref="H5:J5"/>
    <mergeCell ref="K5:K7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&amp;LCommissariat Général au Développement Régional&amp;Rالمندوبية العامة للتنمية الجهوية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4:L15"/>
  <sheetViews>
    <sheetView rightToLeft="1" zoomScaleNormal="100" zoomScaleSheetLayoutView="89" workbookViewId="0">
      <selection activeCell="J16" sqref="J16"/>
    </sheetView>
  </sheetViews>
  <sheetFormatPr baseColWidth="10" defaultRowHeight="12.75"/>
  <cols>
    <col min="1" max="1" width="17.5703125" customWidth="1"/>
    <col min="11" max="11" width="26" customWidth="1"/>
    <col min="12" max="12" width="17.85546875" customWidth="1"/>
  </cols>
  <sheetData>
    <row r="4" spans="1:12" ht="20.25">
      <c r="A4" s="523" t="s">
        <v>163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</row>
    <row r="5" spans="1:12" ht="16.5" thickBot="1">
      <c r="A5" s="552" t="s">
        <v>169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</row>
    <row r="6" spans="1:12" ht="15">
      <c r="A6" s="554" t="s">
        <v>3</v>
      </c>
      <c r="B6" s="527" t="s">
        <v>164</v>
      </c>
      <c r="C6" s="528"/>
      <c r="D6" s="529"/>
      <c r="E6" s="527" t="s">
        <v>165</v>
      </c>
      <c r="F6" s="528"/>
      <c r="G6" s="529"/>
      <c r="H6" s="527" t="s">
        <v>239</v>
      </c>
      <c r="I6" s="528"/>
      <c r="J6" s="529"/>
      <c r="K6" s="525" t="s">
        <v>4</v>
      </c>
      <c r="L6" s="468" t="s">
        <v>194</v>
      </c>
    </row>
    <row r="7" spans="1:12" ht="15">
      <c r="A7" s="555"/>
      <c r="B7" s="530" t="s">
        <v>168</v>
      </c>
      <c r="C7" s="531"/>
      <c r="D7" s="532"/>
      <c r="E7" s="530" t="s">
        <v>167</v>
      </c>
      <c r="F7" s="531"/>
      <c r="G7" s="532"/>
      <c r="H7" s="530" t="s">
        <v>240</v>
      </c>
      <c r="I7" s="531"/>
      <c r="J7" s="532"/>
      <c r="K7" s="526"/>
      <c r="L7" s="469"/>
    </row>
    <row r="8" spans="1:12" ht="15.75">
      <c r="A8" s="555"/>
      <c r="B8" s="220">
        <v>2015</v>
      </c>
      <c r="C8" s="216">
        <v>2016</v>
      </c>
      <c r="D8" s="221">
        <v>2017</v>
      </c>
      <c r="E8" s="220">
        <v>2015</v>
      </c>
      <c r="F8" s="216">
        <v>2016</v>
      </c>
      <c r="G8" s="221">
        <v>2017</v>
      </c>
      <c r="H8" s="220">
        <v>2015</v>
      </c>
      <c r="I8" s="216">
        <v>2016</v>
      </c>
      <c r="J8" s="221">
        <v>2017</v>
      </c>
      <c r="K8" s="556"/>
      <c r="L8" s="469"/>
    </row>
    <row r="9" spans="1:12" ht="15">
      <c r="A9" s="157" t="s">
        <v>208</v>
      </c>
      <c r="B9" s="222"/>
      <c r="C9" s="217"/>
      <c r="D9" s="223"/>
      <c r="E9" s="222"/>
      <c r="F9" s="217"/>
      <c r="G9" s="223"/>
      <c r="H9" s="222"/>
      <c r="I9" s="217"/>
      <c r="J9" s="223"/>
      <c r="K9" s="148" t="s">
        <v>214</v>
      </c>
      <c r="L9" s="146">
        <v>1651</v>
      </c>
    </row>
    <row r="10" spans="1:12" ht="15">
      <c r="A10" s="157" t="s">
        <v>209</v>
      </c>
      <c r="B10" s="222"/>
      <c r="C10" s="218"/>
      <c r="D10" s="224"/>
      <c r="E10" s="222"/>
      <c r="F10" s="218"/>
      <c r="G10" s="224"/>
      <c r="H10" s="222"/>
      <c r="I10" s="218"/>
      <c r="J10" s="224"/>
      <c r="K10" s="148" t="s">
        <v>215</v>
      </c>
      <c r="L10" s="146">
        <v>1652</v>
      </c>
    </row>
    <row r="11" spans="1:12" ht="15">
      <c r="A11" s="157" t="s">
        <v>210</v>
      </c>
      <c r="B11" s="222"/>
      <c r="C11" s="218"/>
      <c r="D11" s="224"/>
      <c r="E11" s="222"/>
      <c r="F11" s="218"/>
      <c r="G11" s="224"/>
      <c r="H11" s="222"/>
      <c r="I11" s="218"/>
      <c r="J11" s="224"/>
      <c r="K11" s="148" t="s">
        <v>216</v>
      </c>
      <c r="L11" s="146">
        <v>1653</v>
      </c>
    </row>
    <row r="12" spans="1:12" ht="24" customHeight="1">
      <c r="A12" s="157" t="s">
        <v>211</v>
      </c>
      <c r="B12" s="222">
        <v>2</v>
      </c>
      <c r="C12" s="217">
        <v>1</v>
      </c>
      <c r="D12" s="223">
        <v>1</v>
      </c>
      <c r="E12" s="199">
        <v>26000</v>
      </c>
      <c r="F12" s="283">
        <v>18000</v>
      </c>
      <c r="G12" s="284">
        <v>18000</v>
      </c>
      <c r="H12" s="199">
        <v>1312.258</v>
      </c>
      <c r="I12" s="283">
        <v>983.88800000000003</v>
      </c>
      <c r="J12" s="284">
        <v>711</v>
      </c>
      <c r="K12" s="148" t="s">
        <v>217</v>
      </c>
      <c r="L12" s="146">
        <v>1654</v>
      </c>
    </row>
    <row r="13" spans="1:12" ht="15">
      <c r="A13" s="157" t="s">
        <v>212</v>
      </c>
      <c r="B13" s="222"/>
      <c r="C13" s="217"/>
      <c r="D13" s="223"/>
      <c r="E13" s="222"/>
      <c r="F13" s="217"/>
      <c r="G13" s="223"/>
      <c r="H13" s="222"/>
      <c r="I13" s="217"/>
      <c r="J13" s="223"/>
      <c r="K13" s="148" t="s">
        <v>218</v>
      </c>
      <c r="L13" s="146">
        <v>1655</v>
      </c>
    </row>
    <row r="14" spans="1:12" ht="15">
      <c r="A14" s="157" t="s">
        <v>213</v>
      </c>
      <c r="B14" s="193"/>
      <c r="C14" s="218"/>
      <c r="D14" s="224"/>
      <c r="E14" s="193"/>
      <c r="F14" s="218"/>
      <c r="G14" s="224"/>
      <c r="H14" s="193"/>
      <c r="I14" s="218"/>
      <c r="J14" s="224"/>
      <c r="K14" s="148" t="s">
        <v>219</v>
      </c>
      <c r="L14" s="146">
        <v>1656</v>
      </c>
    </row>
    <row r="15" spans="1:12" ht="16.5" thickBot="1">
      <c r="A15" s="236" t="s">
        <v>133</v>
      </c>
      <c r="B15" s="120">
        <f>SUM(B9:B14)</f>
        <v>2</v>
      </c>
      <c r="C15" s="116">
        <f>SUM(C9:C14)</f>
        <v>1</v>
      </c>
      <c r="D15" s="121">
        <f>SUM(D9:D14)</f>
        <v>1</v>
      </c>
      <c r="E15" s="132">
        <f t="shared" ref="E15:I15" si="0">SUM(E9:E14)</f>
        <v>26000</v>
      </c>
      <c r="F15" s="111">
        <f t="shared" si="0"/>
        <v>18000</v>
      </c>
      <c r="G15" s="133">
        <f>SUM(G9:G14)</f>
        <v>18000</v>
      </c>
      <c r="H15" s="132">
        <f t="shared" si="0"/>
        <v>1312.258</v>
      </c>
      <c r="I15" s="111">
        <f t="shared" si="0"/>
        <v>983.88800000000003</v>
      </c>
      <c r="J15" s="133">
        <f>SUM(J9:J14)</f>
        <v>711</v>
      </c>
      <c r="K15" s="478" t="s">
        <v>6</v>
      </c>
      <c r="L15" s="479"/>
    </row>
  </sheetData>
  <mergeCells count="12">
    <mergeCell ref="K15:L15"/>
    <mergeCell ref="L6:L8"/>
    <mergeCell ref="A4:K4"/>
    <mergeCell ref="A5:K5"/>
    <mergeCell ref="A6:A8"/>
    <mergeCell ref="B6:D6"/>
    <mergeCell ref="E6:G6"/>
    <mergeCell ref="H6:J6"/>
    <mergeCell ref="K6:K8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&amp;LCommissarit Général au Développement Régional&amp;Rالمندوبية العامة للتنمية الجهوية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B3:J16"/>
  <sheetViews>
    <sheetView rightToLeft="1" zoomScaleNormal="100" zoomScaleSheetLayoutView="100" workbookViewId="0">
      <selection activeCell="H9" sqref="H9"/>
    </sheetView>
  </sheetViews>
  <sheetFormatPr baseColWidth="10" defaultRowHeight="12.75"/>
  <cols>
    <col min="2" max="2" width="11.85546875" customWidth="1"/>
    <col min="3" max="3" width="48.85546875" bestFit="1" customWidth="1"/>
    <col min="4" max="4" width="11.7109375" bestFit="1" customWidth="1"/>
    <col min="5" max="5" width="8.85546875" bestFit="1" customWidth="1"/>
    <col min="6" max="6" width="10.7109375" customWidth="1"/>
    <col min="7" max="7" width="8.85546875" bestFit="1" customWidth="1"/>
    <col min="8" max="8" width="12.42578125" customWidth="1"/>
    <col min="9" max="9" width="23.42578125" customWidth="1"/>
    <col min="10" max="10" width="20.28515625" customWidth="1"/>
  </cols>
  <sheetData>
    <row r="3" spans="2:10" ht="20.25" customHeight="1">
      <c r="B3" s="559" t="s">
        <v>206</v>
      </c>
      <c r="C3" s="559"/>
      <c r="D3" s="559"/>
      <c r="E3" s="559"/>
      <c r="F3" s="559"/>
      <c r="G3" s="559"/>
      <c r="H3" s="559"/>
      <c r="I3" s="559"/>
      <c r="J3" s="559"/>
    </row>
    <row r="4" spans="2:10" ht="25.5" customHeight="1" thickBot="1">
      <c r="B4" s="559" t="s">
        <v>207</v>
      </c>
      <c r="C4" s="560"/>
      <c r="D4" s="560"/>
      <c r="E4" s="560"/>
      <c r="F4" s="560"/>
      <c r="G4" s="559"/>
      <c r="H4" s="559"/>
      <c r="I4" s="559"/>
      <c r="J4" s="559"/>
    </row>
    <row r="5" spans="2:10" ht="35.1" customHeight="1">
      <c r="B5" s="554" t="s">
        <v>0</v>
      </c>
      <c r="C5" s="320" t="s">
        <v>202</v>
      </c>
      <c r="D5" s="321"/>
      <c r="E5" s="320" t="s">
        <v>198</v>
      </c>
      <c r="F5" s="321" t="s">
        <v>199</v>
      </c>
      <c r="G5" s="320" t="s">
        <v>200</v>
      </c>
      <c r="H5" s="321" t="s">
        <v>201</v>
      </c>
      <c r="I5" s="525" t="s">
        <v>2</v>
      </c>
      <c r="J5" s="561" t="s">
        <v>194</v>
      </c>
    </row>
    <row r="6" spans="2:10" ht="35.1" customHeight="1">
      <c r="B6" s="555"/>
      <c r="C6" s="271" t="s">
        <v>205</v>
      </c>
      <c r="D6" s="322" t="s">
        <v>241</v>
      </c>
      <c r="E6" s="271" t="s">
        <v>1</v>
      </c>
      <c r="F6" s="322" t="s">
        <v>146</v>
      </c>
      <c r="G6" s="271" t="s">
        <v>1</v>
      </c>
      <c r="H6" s="322" t="s">
        <v>146</v>
      </c>
      <c r="I6" s="526"/>
      <c r="J6" s="562"/>
    </row>
    <row r="7" spans="2:10" ht="35.1" customHeight="1">
      <c r="B7" s="555"/>
      <c r="C7" s="271" t="s">
        <v>203</v>
      </c>
      <c r="D7" s="322" t="s">
        <v>204</v>
      </c>
      <c r="E7" s="271" t="s">
        <v>6</v>
      </c>
      <c r="F7" s="331" t="s">
        <v>9</v>
      </c>
      <c r="G7" s="271" t="s">
        <v>6</v>
      </c>
      <c r="H7" s="331" t="s">
        <v>9</v>
      </c>
      <c r="I7" s="526"/>
      <c r="J7" s="562"/>
    </row>
    <row r="8" spans="2:10" ht="18">
      <c r="B8" s="323" t="s">
        <v>208</v>
      </c>
      <c r="C8" s="324"/>
      <c r="D8" s="325"/>
      <c r="E8" s="324">
        <v>69</v>
      </c>
      <c r="F8" s="325">
        <v>28</v>
      </c>
      <c r="G8" s="324">
        <v>360</v>
      </c>
      <c r="H8" s="325">
        <v>63</v>
      </c>
      <c r="I8" s="326" t="s">
        <v>214</v>
      </c>
      <c r="J8" s="327">
        <v>1651</v>
      </c>
    </row>
    <row r="9" spans="2:10" ht="18">
      <c r="B9" s="323" t="s">
        <v>209</v>
      </c>
      <c r="C9" s="324"/>
      <c r="D9" s="328"/>
      <c r="E9" s="324">
        <v>3</v>
      </c>
      <c r="F9" s="328">
        <v>1</v>
      </c>
      <c r="G9" s="324">
        <v>30</v>
      </c>
      <c r="H9" s="328">
        <v>7</v>
      </c>
      <c r="I9" s="326" t="s">
        <v>215</v>
      </c>
      <c r="J9" s="327">
        <v>1652</v>
      </c>
    </row>
    <row r="10" spans="2:10" ht="18">
      <c r="B10" s="323" t="s">
        <v>210</v>
      </c>
      <c r="C10" s="324"/>
      <c r="D10" s="328"/>
      <c r="E10" s="324">
        <v>2</v>
      </c>
      <c r="F10" s="328">
        <v>0</v>
      </c>
      <c r="G10" s="324">
        <v>10</v>
      </c>
      <c r="H10" s="328">
        <v>2</v>
      </c>
      <c r="I10" s="326" t="s">
        <v>216</v>
      </c>
      <c r="J10" s="327">
        <v>1653</v>
      </c>
    </row>
    <row r="11" spans="2:10" ht="18">
      <c r="B11" s="323" t="s">
        <v>211</v>
      </c>
      <c r="C11" s="324"/>
      <c r="D11" s="328"/>
      <c r="E11" s="324">
        <v>6</v>
      </c>
      <c r="F11" s="328">
        <v>1</v>
      </c>
      <c r="G11" s="324">
        <v>140</v>
      </c>
      <c r="H11" s="328">
        <v>2</v>
      </c>
      <c r="I11" s="326" t="s">
        <v>217</v>
      </c>
      <c r="J11" s="327">
        <v>1654</v>
      </c>
    </row>
    <row r="12" spans="2:10" ht="18">
      <c r="B12" s="323" t="s">
        <v>212</v>
      </c>
      <c r="C12" s="324"/>
      <c r="D12" s="328"/>
      <c r="E12" s="324">
        <v>6</v>
      </c>
      <c r="F12" s="328">
        <v>2</v>
      </c>
      <c r="G12" s="324">
        <v>94</v>
      </c>
      <c r="H12" s="328">
        <v>2</v>
      </c>
      <c r="I12" s="326" t="s">
        <v>218</v>
      </c>
      <c r="J12" s="327">
        <v>1655</v>
      </c>
    </row>
    <row r="13" spans="2:10" ht="18">
      <c r="B13" s="323" t="s">
        <v>213</v>
      </c>
      <c r="C13" s="324"/>
      <c r="D13" s="325"/>
      <c r="E13" s="324">
        <v>2</v>
      </c>
      <c r="F13" s="325">
        <v>1</v>
      </c>
      <c r="G13" s="324">
        <v>21</v>
      </c>
      <c r="H13" s="325">
        <v>1</v>
      </c>
      <c r="I13" s="326" t="s">
        <v>219</v>
      </c>
      <c r="J13" s="327">
        <v>1656</v>
      </c>
    </row>
    <row r="14" spans="2:10" ht="18.75" thickBot="1">
      <c r="B14" s="237" t="s">
        <v>5</v>
      </c>
      <c r="C14" s="329"/>
      <c r="D14" s="330"/>
      <c r="E14" s="329">
        <f>SUM(E8:E13)</f>
        <v>88</v>
      </c>
      <c r="F14" s="330">
        <f>SUM(F8:F13)</f>
        <v>33</v>
      </c>
      <c r="G14" s="329">
        <f>SUM(G8:G13)</f>
        <v>655</v>
      </c>
      <c r="H14" s="330">
        <f>SUM(H8:H13)</f>
        <v>77</v>
      </c>
      <c r="I14" s="557" t="s">
        <v>7</v>
      </c>
      <c r="J14" s="558"/>
    </row>
    <row r="15" spans="2:10" ht="18">
      <c r="B15" s="335" t="s">
        <v>252</v>
      </c>
      <c r="C15" s="238"/>
      <c r="D15" s="238"/>
      <c r="E15" s="239"/>
      <c r="F15" s="239"/>
      <c r="G15" s="240"/>
      <c r="H15" s="241"/>
      <c r="I15" s="242"/>
      <c r="J15" s="243"/>
    </row>
    <row r="16" spans="2:10">
      <c r="B16" s="336" t="s">
        <v>242</v>
      </c>
      <c r="C16" s="29"/>
      <c r="D16" s="29"/>
      <c r="E16" s="11"/>
      <c r="F16" s="11"/>
      <c r="G16" s="11"/>
      <c r="H16" s="11"/>
      <c r="I16" s="64"/>
      <c r="J16" s="11"/>
    </row>
  </sheetData>
  <mergeCells count="6">
    <mergeCell ref="I14:J14"/>
    <mergeCell ref="B3:J3"/>
    <mergeCell ref="B4:J4"/>
    <mergeCell ref="B5:B7"/>
    <mergeCell ref="I5:I7"/>
    <mergeCell ref="J5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2"/>
  <sheetViews>
    <sheetView rightToLeft="1" workbookViewId="0">
      <selection activeCell="F9" sqref="F9"/>
    </sheetView>
  </sheetViews>
  <sheetFormatPr baseColWidth="10" defaultRowHeight="12.75"/>
  <cols>
    <col min="1" max="1" width="34" bestFit="1" customWidth="1"/>
    <col min="4" max="4" width="6" bestFit="1" customWidth="1"/>
    <col min="5" max="5" width="10.7109375" bestFit="1" customWidth="1"/>
    <col min="6" max="6" width="41" bestFit="1" customWidth="1"/>
  </cols>
  <sheetData>
    <row r="1" spans="1:6">
      <c r="A1" s="563" t="s">
        <v>257</v>
      </c>
      <c r="B1" s="566" t="s">
        <v>258</v>
      </c>
      <c r="C1" s="567"/>
      <c r="D1" s="568"/>
      <c r="E1" s="569" t="s">
        <v>259</v>
      </c>
      <c r="F1" s="571" t="s">
        <v>260</v>
      </c>
    </row>
    <row r="2" spans="1:6" ht="13.5" thickBot="1">
      <c r="A2" s="564"/>
      <c r="B2" s="574" t="s">
        <v>261</v>
      </c>
      <c r="C2" s="575"/>
      <c r="D2" s="576"/>
      <c r="E2" s="570"/>
      <c r="F2" s="572"/>
    </row>
    <row r="3" spans="1:6" ht="24.75" thickBot="1">
      <c r="A3" s="565"/>
      <c r="B3" s="395">
        <v>2015</v>
      </c>
      <c r="C3" s="395">
        <v>2016</v>
      </c>
      <c r="D3" s="384">
        <v>2017</v>
      </c>
      <c r="E3" s="396" t="s">
        <v>262</v>
      </c>
      <c r="F3" s="573"/>
    </row>
    <row r="4" spans="1:6" ht="15.75" thickBot="1">
      <c r="A4" s="385" t="s">
        <v>263</v>
      </c>
      <c r="B4" s="386"/>
      <c r="C4" s="386"/>
      <c r="D4" s="387"/>
      <c r="E4" s="386"/>
      <c r="F4" s="392" t="s">
        <v>264</v>
      </c>
    </row>
    <row r="5" spans="1:6" ht="15.75" thickBot="1">
      <c r="A5" s="388" t="s">
        <v>265</v>
      </c>
      <c r="B5" s="389">
        <v>1</v>
      </c>
      <c r="C5" s="389">
        <v>1</v>
      </c>
      <c r="D5" s="389">
        <v>1</v>
      </c>
      <c r="E5" s="386"/>
      <c r="F5" s="393" t="s">
        <v>266</v>
      </c>
    </row>
    <row r="6" spans="1:6" ht="15.75" thickBot="1">
      <c r="A6" s="388" t="s">
        <v>267</v>
      </c>
      <c r="B6" s="389" t="s">
        <v>268</v>
      </c>
      <c r="C6" s="386"/>
      <c r="D6" s="387"/>
      <c r="E6" s="389">
        <v>5</v>
      </c>
      <c r="F6" s="393" t="s">
        <v>269</v>
      </c>
    </row>
    <row r="7" spans="1:6" ht="15.75" thickBot="1">
      <c r="A7" s="388" t="s">
        <v>270</v>
      </c>
      <c r="B7" s="389" t="s">
        <v>268</v>
      </c>
      <c r="C7" s="386"/>
      <c r="D7" s="387"/>
      <c r="E7" s="386"/>
      <c r="F7" s="393" t="s">
        <v>271</v>
      </c>
    </row>
    <row r="8" spans="1:6" ht="15.75" thickBot="1">
      <c r="A8" s="385" t="s">
        <v>272</v>
      </c>
      <c r="B8" s="386"/>
      <c r="C8" s="386"/>
      <c r="D8" s="387"/>
      <c r="E8" s="386"/>
      <c r="F8" s="392" t="s">
        <v>273</v>
      </c>
    </row>
    <row r="9" spans="1:6" ht="13.5" thickBot="1">
      <c r="A9" s="388" t="s">
        <v>274</v>
      </c>
      <c r="B9" s="389">
        <v>3</v>
      </c>
      <c r="C9" s="389">
        <v>3</v>
      </c>
      <c r="D9" s="389">
        <v>3</v>
      </c>
      <c r="E9" s="389">
        <v>1</v>
      </c>
      <c r="F9" s="393" t="s">
        <v>275</v>
      </c>
    </row>
    <row r="10" spans="1:6" ht="15.75" thickBot="1">
      <c r="A10" s="388" t="s">
        <v>276</v>
      </c>
      <c r="B10" s="389">
        <v>1.51</v>
      </c>
      <c r="C10" s="389">
        <v>1.53</v>
      </c>
      <c r="D10" s="387"/>
      <c r="E10" s="386"/>
      <c r="F10" s="393" t="s">
        <v>277</v>
      </c>
    </row>
    <row r="11" spans="1:6" ht="15.75" thickBot="1">
      <c r="A11" s="388" t="s">
        <v>278</v>
      </c>
      <c r="B11" s="389">
        <v>1.51</v>
      </c>
      <c r="C11" s="389">
        <v>1.53</v>
      </c>
      <c r="D11" s="387"/>
      <c r="E11" s="386"/>
      <c r="F11" s="393" t="s">
        <v>279</v>
      </c>
    </row>
    <row r="12" spans="1:6" ht="15.75" thickBot="1">
      <c r="A12" s="385" t="s">
        <v>280</v>
      </c>
      <c r="B12" s="386"/>
      <c r="C12" s="386"/>
      <c r="D12" s="387"/>
      <c r="E12" s="386"/>
      <c r="F12" s="392" t="s">
        <v>281</v>
      </c>
    </row>
    <row r="13" spans="1:6" ht="13.5" thickBot="1">
      <c r="A13" s="388" t="s">
        <v>282</v>
      </c>
      <c r="B13" s="389">
        <v>3.1E-2</v>
      </c>
      <c r="C13" s="389">
        <v>3.1E-2</v>
      </c>
      <c r="D13" s="389">
        <f>0.031+0.145</f>
        <v>0.17599999999999999</v>
      </c>
      <c r="E13" s="389"/>
      <c r="F13" s="393" t="s">
        <v>283</v>
      </c>
    </row>
    <row r="14" spans="1:6" ht="13.5" thickBot="1">
      <c r="A14" s="388" t="s">
        <v>284</v>
      </c>
      <c r="B14" s="389">
        <v>30</v>
      </c>
      <c r="C14" s="389">
        <v>30</v>
      </c>
      <c r="D14" s="389">
        <v>60.5</v>
      </c>
      <c r="E14" s="389"/>
      <c r="F14" s="393" t="s">
        <v>285</v>
      </c>
    </row>
    <row r="15" spans="1:6" ht="15.75" thickBot="1">
      <c r="A15" s="385" t="s">
        <v>286</v>
      </c>
      <c r="B15" s="386"/>
      <c r="C15" s="386"/>
      <c r="D15" s="387"/>
      <c r="E15" s="386"/>
      <c r="F15" s="392" t="s">
        <v>287</v>
      </c>
    </row>
    <row r="16" spans="1:6" ht="15.75" thickBot="1">
      <c r="A16" s="388" t="s">
        <v>288</v>
      </c>
      <c r="B16" s="389">
        <v>16.25</v>
      </c>
      <c r="C16" s="389">
        <v>16.25</v>
      </c>
      <c r="D16" s="389">
        <v>16.25</v>
      </c>
      <c r="E16" s="386"/>
      <c r="F16" s="393" t="s">
        <v>289</v>
      </c>
    </row>
    <row r="17" spans="1:6" ht="15.75" thickBot="1">
      <c r="A17" s="388" t="s">
        <v>290</v>
      </c>
      <c r="B17" s="389">
        <v>1</v>
      </c>
      <c r="C17" s="389">
        <v>1</v>
      </c>
      <c r="D17" s="389"/>
      <c r="E17" s="386"/>
      <c r="F17" s="393" t="s">
        <v>291</v>
      </c>
    </row>
    <row r="18" spans="1:6" ht="15.75" thickBot="1">
      <c r="A18" s="388" t="s">
        <v>292</v>
      </c>
      <c r="B18" s="389">
        <v>10</v>
      </c>
      <c r="C18" s="389">
        <v>10</v>
      </c>
      <c r="D18" s="387"/>
      <c r="E18" s="386"/>
      <c r="F18" s="393" t="s">
        <v>293</v>
      </c>
    </row>
    <row r="19" spans="1:6" ht="15.75" thickBot="1">
      <c r="A19" s="388" t="s">
        <v>294</v>
      </c>
      <c r="B19" s="389">
        <v>2</v>
      </c>
      <c r="C19" s="389">
        <v>2</v>
      </c>
      <c r="D19" s="387"/>
      <c r="E19" s="386"/>
      <c r="F19" s="393" t="s">
        <v>295</v>
      </c>
    </row>
    <row r="20" spans="1:6" ht="15.75" thickBot="1">
      <c r="A20" s="385" t="s">
        <v>296</v>
      </c>
      <c r="B20" s="386"/>
      <c r="C20" s="386"/>
      <c r="D20" s="387"/>
      <c r="E20" s="386"/>
      <c r="F20" s="392" t="s">
        <v>297</v>
      </c>
    </row>
    <row r="21" spans="1:6" ht="15.75" thickBot="1">
      <c r="A21" s="388" t="s">
        <v>298</v>
      </c>
      <c r="B21" s="386"/>
      <c r="C21" s="386"/>
      <c r="D21" s="387"/>
      <c r="E21" s="386"/>
      <c r="F21" s="393" t="s">
        <v>299</v>
      </c>
    </row>
    <row r="22" spans="1:6" ht="15.75" thickBot="1">
      <c r="A22" s="385" t="s">
        <v>300</v>
      </c>
      <c r="B22" s="386"/>
      <c r="C22" s="386"/>
      <c r="D22" s="387"/>
      <c r="E22" s="386"/>
      <c r="F22" s="392" t="s">
        <v>301</v>
      </c>
    </row>
    <row r="23" spans="1:6" ht="15.75" thickBot="1">
      <c r="A23" s="388" t="s">
        <v>302</v>
      </c>
      <c r="B23" s="389">
        <v>2024</v>
      </c>
      <c r="C23" s="389">
        <v>2024</v>
      </c>
      <c r="D23" s="389">
        <v>2024</v>
      </c>
      <c r="E23" s="386"/>
      <c r="F23" s="393" t="s">
        <v>303</v>
      </c>
    </row>
    <row r="24" spans="1:6" ht="15.75" thickBot="1">
      <c r="A24" s="388" t="s">
        <v>304</v>
      </c>
      <c r="B24" s="389"/>
      <c r="C24" s="389"/>
      <c r="D24" s="389"/>
      <c r="E24" s="386"/>
      <c r="F24" s="393" t="s">
        <v>305</v>
      </c>
    </row>
    <row r="25" spans="1:6" ht="13.5" thickBot="1">
      <c r="A25" s="388" t="s">
        <v>306</v>
      </c>
      <c r="B25" s="389">
        <v>102</v>
      </c>
      <c r="C25" s="389">
        <v>77.5</v>
      </c>
      <c r="D25" s="389">
        <v>92.5</v>
      </c>
      <c r="E25" s="389"/>
      <c r="F25" s="393" t="s">
        <v>307</v>
      </c>
    </row>
    <row r="26" spans="1:6" ht="13.5" thickBot="1">
      <c r="A26" s="388" t="s">
        <v>308</v>
      </c>
      <c r="B26" s="389">
        <v>7</v>
      </c>
      <c r="C26" s="389">
        <v>46</v>
      </c>
      <c r="D26" s="389">
        <v>42</v>
      </c>
      <c r="E26" s="389"/>
      <c r="F26" s="393" t="s">
        <v>309</v>
      </c>
    </row>
    <row r="27" spans="1:6" ht="15.75" thickBot="1">
      <c r="A27" s="385" t="s">
        <v>310</v>
      </c>
      <c r="B27" s="389"/>
      <c r="C27" s="389"/>
      <c r="D27" s="389"/>
      <c r="E27" s="386"/>
      <c r="F27" s="392" t="s">
        <v>311</v>
      </c>
    </row>
    <row r="28" spans="1:6" ht="15.75" thickBot="1">
      <c r="A28" s="385" t="s">
        <v>312</v>
      </c>
      <c r="B28" s="389"/>
      <c r="C28" s="389"/>
      <c r="D28" s="389"/>
      <c r="E28" s="386"/>
      <c r="F28" s="392" t="s">
        <v>313</v>
      </c>
    </row>
    <row r="29" spans="1:6" ht="15.75" thickBot="1">
      <c r="A29" s="388" t="s">
        <v>314</v>
      </c>
      <c r="B29" s="394">
        <v>10159</v>
      </c>
      <c r="C29" s="394">
        <v>10593</v>
      </c>
      <c r="D29" s="394">
        <v>10806</v>
      </c>
      <c r="E29" s="386"/>
      <c r="F29" s="393" t="s">
        <v>315</v>
      </c>
    </row>
    <row r="30" spans="1:6" ht="15.75" thickBot="1">
      <c r="A30" s="388" t="s">
        <v>316</v>
      </c>
      <c r="B30" s="394">
        <v>75</v>
      </c>
      <c r="C30" s="394">
        <v>76</v>
      </c>
      <c r="D30" s="394">
        <v>76</v>
      </c>
      <c r="E30" s="386"/>
      <c r="F30" s="393" t="s">
        <v>317</v>
      </c>
    </row>
    <row r="31" spans="1:6" ht="15.75" thickBot="1">
      <c r="A31" s="390" t="s">
        <v>318</v>
      </c>
      <c r="B31" s="394">
        <v>30000</v>
      </c>
      <c r="C31" s="394">
        <v>33000</v>
      </c>
      <c r="D31" s="394">
        <v>35000</v>
      </c>
      <c r="E31" s="391"/>
      <c r="F31" s="393" t="s">
        <v>319</v>
      </c>
    </row>
    <row r="32" spans="1:6" ht="13.5" thickTop="1"/>
  </sheetData>
  <mergeCells count="5">
    <mergeCell ref="A1:A3"/>
    <mergeCell ref="B1:D1"/>
    <mergeCell ref="E1:E2"/>
    <mergeCell ref="F1:F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3:O20"/>
  <sheetViews>
    <sheetView rightToLeft="1" zoomScaleNormal="100" zoomScaleSheetLayoutView="91" workbookViewId="0">
      <selection activeCell="I9" sqref="I9"/>
    </sheetView>
  </sheetViews>
  <sheetFormatPr baseColWidth="10" defaultRowHeight="12.75"/>
  <cols>
    <col min="1" max="1" width="21.5703125" customWidth="1"/>
    <col min="7" max="7" width="12.7109375" bestFit="1" customWidth="1"/>
    <col min="14" max="14" width="32.42578125" customWidth="1"/>
    <col min="15" max="15" width="17.85546875" customWidth="1"/>
  </cols>
  <sheetData>
    <row r="3" spans="1:15" ht="18">
      <c r="A3" s="402" t="s">
        <v>243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ht="18.75" thickBot="1">
      <c r="A4" s="418" t="s">
        <v>170</v>
      </c>
      <c r="B4" s="403"/>
      <c r="C4" s="403"/>
      <c r="D4" s="403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22.5" customHeight="1">
      <c r="A5" s="419" t="s">
        <v>3</v>
      </c>
      <c r="B5" s="422" t="s">
        <v>220</v>
      </c>
      <c r="C5" s="410"/>
      <c r="D5" s="423"/>
      <c r="E5" s="422" t="s">
        <v>128</v>
      </c>
      <c r="F5" s="410"/>
      <c r="G5" s="423"/>
      <c r="H5" s="422" t="s">
        <v>173</v>
      </c>
      <c r="I5" s="410"/>
      <c r="J5" s="423"/>
      <c r="K5" s="422" t="s">
        <v>245</v>
      </c>
      <c r="L5" s="410"/>
      <c r="M5" s="423"/>
      <c r="N5" s="424" t="s">
        <v>2</v>
      </c>
      <c r="O5" s="430" t="s">
        <v>194</v>
      </c>
    </row>
    <row r="6" spans="1:15" ht="33.75" customHeight="1">
      <c r="A6" s="420"/>
      <c r="B6" s="427" t="s">
        <v>171</v>
      </c>
      <c r="C6" s="428"/>
      <c r="D6" s="429"/>
      <c r="E6" s="427" t="s">
        <v>127</v>
      </c>
      <c r="F6" s="428"/>
      <c r="G6" s="429"/>
      <c r="H6" s="427" t="s">
        <v>141</v>
      </c>
      <c r="I6" s="428"/>
      <c r="J6" s="429"/>
      <c r="K6" s="427" t="s">
        <v>148</v>
      </c>
      <c r="L6" s="428"/>
      <c r="M6" s="429"/>
      <c r="N6" s="425"/>
      <c r="O6" s="431"/>
    </row>
    <row r="7" spans="1:15" ht="16.5" thickBot="1">
      <c r="A7" s="421"/>
      <c r="B7" s="105">
        <v>2015</v>
      </c>
      <c r="C7" s="106">
        <v>2016</v>
      </c>
      <c r="D7" s="107">
        <v>2017</v>
      </c>
      <c r="E7" s="105">
        <v>2015</v>
      </c>
      <c r="F7" s="106">
        <v>2016</v>
      </c>
      <c r="G7" s="107">
        <v>2017</v>
      </c>
      <c r="H7" s="105">
        <v>2015</v>
      </c>
      <c r="I7" s="106">
        <v>2016</v>
      </c>
      <c r="J7" s="107">
        <v>2017</v>
      </c>
      <c r="K7" s="105" t="s">
        <v>256</v>
      </c>
      <c r="L7" s="106">
        <v>2017</v>
      </c>
      <c r="M7" s="107">
        <v>2018</v>
      </c>
      <c r="N7" s="426"/>
      <c r="O7" s="432"/>
    </row>
    <row r="8" spans="1:15" ht="31.5" customHeight="1">
      <c r="A8" s="85" t="s">
        <v>208</v>
      </c>
      <c r="B8" s="102">
        <v>3</v>
      </c>
      <c r="C8" s="103">
        <v>3</v>
      </c>
      <c r="D8" s="103">
        <v>3</v>
      </c>
      <c r="E8" s="91">
        <v>3910</v>
      </c>
      <c r="F8" s="91">
        <v>3910</v>
      </c>
      <c r="G8" s="91">
        <v>3910</v>
      </c>
      <c r="H8" s="90">
        <v>0.95</v>
      </c>
      <c r="I8" s="152">
        <v>3210</v>
      </c>
      <c r="J8" s="152">
        <v>1410</v>
      </c>
      <c r="K8" s="90"/>
      <c r="L8" s="83">
        <v>320</v>
      </c>
      <c r="M8" s="91"/>
      <c r="N8" s="78" t="s">
        <v>214</v>
      </c>
      <c r="O8" s="79">
        <v>1651</v>
      </c>
    </row>
    <row r="9" spans="1:15" ht="29.25" customHeight="1">
      <c r="A9" s="86" t="s">
        <v>209</v>
      </c>
      <c r="B9" s="90">
        <v>1</v>
      </c>
      <c r="C9" s="83">
        <v>1</v>
      </c>
      <c r="D9" s="83">
        <v>1</v>
      </c>
      <c r="E9" s="155">
        <v>22000</v>
      </c>
      <c r="F9" s="155">
        <v>22000</v>
      </c>
      <c r="G9" s="155">
        <v>22000</v>
      </c>
      <c r="H9" s="83">
        <v>500</v>
      </c>
      <c r="I9" s="83" t="s">
        <v>244</v>
      </c>
      <c r="J9" s="152">
        <v>8330</v>
      </c>
      <c r="K9" s="90"/>
      <c r="L9" s="83">
        <v>250</v>
      </c>
      <c r="M9" s="91"/>
      <c r="N9" s="80" t="s">
        <v>215</v>
      </c>
      <c r="O9" s="81">
        <v>1652</v>
      </c>
    </row>
    <row r="10" spans="1:15" ht="30" customHeight="1">
      <c r="A10" s="86" t="s">
        <v>210</v>
      </c>
      <c r="B10" s="90">
        <v>1</v>
      </c>
      <c r="C10" s="83">
        <v>1</v>
      </c>
      <c r="D10" s="83">
        <v>1</v>
      </c>
      <c r="E10" s="155">
        <v>43000</v>
      </c>
      <c r="F10" s="155">
        <v>43000</v>
      </c>
      <c r="G10" s="155">
        <v>43000</v>
      </c>
      <c r="H10" s="152">
        <v>20000</v>
      </c>
      <c r="I10" s="152" t="s">
        <v>244</v>
      </c>
      <c r="J10" s="152">
        <v>14000</v>
      </c>
      <c r="K10" s="90"/>
      <c r="L10" s="83">
        <v>3700</v>
      </c>
      <c r="M10" s="91"/>
      <c r="N10" s="80" t="s">
        <v>216</v>
      </c>
      <c r="O10" s="81">
        <v>1653</v>
      </c>
    </row>
    <row r="11" spans="1:15" ht="27.75" customHeight="1">
      <c r="A11" s="86" t="s">
        <v>211</v>
      </c>
      <c r="B11" s="90">
        <v>9</v>
      </c>
      <c r="C11" s="83">
        <v>9</v>
      </c>
      <c r="D11" s="83">
        <v>9</v>
      </c>
      <c r="E11" s="155">
        <v>7870</v>
      </c>
      <c r="F11" s="155">
        <v>7870</v>
      </c>
      <c r="G11" s="155">
        <v>7870</v>
      </c>
      <c r="H11" s="90">
        <v>0.57999999999999996</v>
      </c>
      <c r="I11" s="152">
        <v>2050</v>
      </c>
      <c r="J11" s="91">
        <v>140</v>
      </c>
      <c r="K11" s="90"/>
      <c r="L11" s="83">
        <v>170</v>
      </c>
      <c r="M11" s="91"/>
      <c r="N11" s="80" t="s">
        <v>217</v>
      </c>
      <c r="O11" s="81">
        <v>1654</v>
      </c>
    </row>
    <row r="12" spans="1:15" ht="28.5" customHeight="1">
      <c r="A12" s="86" t="s">
        <v>212</v>
      </c>
      <c r="B12" s="90">
        <v>2</v>
      </c>
      <c r="C12" s="83">
        <v>2</v>
      </c>
      <c r="D12" s="83">
        <v>2</v>
      </c>
      <c r="E12" s="155">
        <v>4870</v>
      </c>
      <c r="F12" s="155">
        <v>4870</v>
      </c>
      <c r="G12" s="155">
        <v>4870</v>
      </c>
      <c r="H12" s="152">
        <v>1.8</v>
      </c>
      <c r="I12" s="152">
        <v>7970</v>
      </c>
      <c r="J12" s="152">
        <v>1460</v>
      </c>
      <c r="K12" s="90"/>
      <c r="L12" s="83">
        <v>162</v>
      </c>
      <c r="M12" s="91"/>
      <c r="N12" s="80" t="s">
        <v>218</v>
      </c>
      <c r="O12" s="81">
        <v>1655</v>
      </c>
    </row>
    <row r="13" spans="1:15" ht="31.5" customHeight="1">
      <c r="A13" s="86" t="s">
        <v>213</v>
      </c>
      <c r="B13" s="90">
        <v>5</v>
      </c>
      <c r="C13" s="83">
        <v>5</v>
      </c>
      <c r="D13" s="83">
        <v>5</v>
      </c>
      <c r="E13" s="155">
        <v>20780</v>
      </c>
      <c r="F13" s="155">
        <v>20780</v>
      </c>
      <c r="G13" s="155">
        <v>20780</v>
      </c>
      <c r="H13" s="152">
        <v>2.59</v>
      </c>
      <c r="I13" s="152">
        <v>10750</v>
      </c>
      <c r="J13" s="152">
        <v>3070</v>
      </c>
      <c r="K13" s="90"/>
      <c r="L13" s="83">
        <v>348</v>
      </c>
      <c r="M13" s="91"/>
      <c r="N13" s="80" t="s">
        <v>219</v>
      </c>
      <c r="O13" s="81">
        <v>1656</v>
      </c>
    </row>
    <row r="14" spans="1:15" ht="18.75" thickBot="1">
      <c r="A14" s="87" t="s">
        <v>14</v>
      </c>
      <c r="B14" s="92">
        <v>21</v>
      </c>
      <c r="C14" s="93">
        <v>21</v>
      </c>
      <c r="D14" s="93">
        <v>21</v>
      </c>
      <c r="E14" s="372">
        <f>SUM(E8:E13)</f>
        <v>102430</v>
      </c>
      <c r="F14" s="372">
        <v>102430</v>
      </c>
      <c r="G14" s="372">
        <v>102430</v>
      </c>
      <c r="H14" s="372">
        <f>SUM(H8:H13)</f>
        <v>20505.920000000002</v>
      </c>
      <c r="I14" s="372">
        <v>23980</v>
      </c>
      <c r="J14" s="372">
        <v>28410</v>
      </c>
      <c r="K14" s="92"/>
      <c r="L14" s="93">
        <v>4950</v>
      </c>
      <c r="M14" s="372"/>
      <c r="N14" s="61" t="s">
        <v>8</v>
      </c>
      <c r="O14" s="76"/>
    </row>
    <row r="15" spans="1:15" ht="15">
      <c r="A15" s="433" t="s">
        <v>15</v>
      </c>
      <c r="B15" s="434"/>
      <c r="C15" s="62"/>
      <c r="D15" s="62"/>
      <c r="E15" s="62"/>
      <c r="F15" s="62"/>
      <c r="G15" s="62"/>
      <c r="H15" s="435" t="s">
        <v>144</v>
      </c>
      <c r="I15" s="435"/>
      <c r="J15" s="435"/>
      <c r="K15" s="435"/>
      <c r="L15" s="435"/>
      <c r="M15" s="435"/>
      <c r="N15" s="435"/>
    </row>
    <row r="16" spans="1:15">
      <c r="A16" s="355" t="s">
        <v>247</v>
      </c>
    </row>
    <row r="17" spans="1:7">
      <c r="A17" s="355" t="s">
        <v>246</v>
      </c>
    </row>
    <row r="20" spans="1:7">
      <c r="G20" s="101"/>
    </row>
  </sheetData>
  <mergeCells count="15">
    <mergeCell ref="O5:O7"/>
    <mergeCell ref="H6:J6"/>
    <mergeCell ref="K6:M6"/>
    <mergeCell ref="A15:B15"/>
    <mergeCell ref="H15:N15"/>
    <mergeCell ref="A3:N3"/>
    <mergeCell ref="A4:N4"/>
    <mergeCell ref="A5:A7"/>
    <mergeCell ref="B5:D5"/>
    <mergeCell ref="E5:G5"/>
    <mergeCell ref="H5:J5"/>
    <mergeCell ref="K5:M5"/>
    <mergeCell ref="N5:N7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&amp;LCommissariat Général au Développement Régional&amp;Rالمندوبية العامة للتنمية الجهوية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5">
    <tabColor rgb="FF00B0F0"/>
    <pageSetUpPr fitToPage="1"/>
  </sheetPr>
  <dimension ref="A1:K22"/>
  <sheetViews>
    <sheetView rightToLeft="1" zoomScaleNormal="100" zoomScaleSheetLayoutView="90" workbookViewId="0">
      <pane ySplit="7" topLeftCell="A8" activePane="bottomLeft" state="frozenSplit"/>
      <selection activeCell="N30" sqref="N30"/>
      <selection pane="bottomLeft" activeCell="J14" sqref="J14"/>
    </sheetView>
  </sheetViews>
  <sheetFormatPr baseColWidth="10" defaultColWidth="11.5703125" defaultRowHeight="12.75"/>
  <cols>
    <col min="1" max="1" width="21.5703125" style="1" customWidth="1"/>
    <col min="2" max="10" width="9.7109375" style="1" customWidth="1"/>
    <col min="11" max="11" width="34.28515625" style="1" customWidth="1"/>
    <col min="12" max="16384" width="11.5703125" style="1"/>
  </cols>
  <sheetData>
    <row r="1" spans="1:11" ht="30" customHeight="1"/>
    <row r="2" spans="1:11" ht="30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ht="30" customHeight="1">
      <c r="A3" s="436" t="s">
        <v>16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</row>
    <row r="4" spans="1:11" ht="30" customHeight="1" thickBot="1">
      <c r="A4" s="437" t="s">
        <v>107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</row>
    <row r="5" spans="1:11" ht="20.100000000000001" customHeight="1">
      <c r="A5" s="438" t="s">
        <v>17</v>
      </c>
      <c r="B5" s="450" t="s">
        <v>18</v>
      </c>
      <c r="C5" s="451"/>
      <c r="D5" s="452"/>
      <c r="E5" s="444" t="s">
        <v>105</v>
      </c>
      <c r="F5" s="445"/>
      <c r="G5" s="446"/>
      <c r="H5" s="444" t="s">
        <v>106</v>
      </c>
      <c r="I5" s="445"/>
      <c r="J5" s="446"/>
      <c r="K5" s="441" t="s">
        <v>19</v>
      </c>
    </row>
    <row r="6" spans="1:11" ht="20.100000000000001" customHeight="1">
      <c r="A6" s="439"/>
      <c r="B6" s="453" t="s">
        <v>20</v>
      </c>
      <c r="C6" s="454"/>
      <c r="D6" s="455"/>
      <c r="E6" s="447" t="s">
        <v>21</v>
      </c>
      <c r="F6" s="448"/>
      <c r="G6" s="449"/>
      <c r="H6" s="453" t="s">
        <v>22</v>
      </c>
      <c r="I6" s="454"/>
      <c r="J6" s="455"/>
      <c r="K6" s="442"/>
    </row>
    <row r="7" spans="1:11" ht="20.100000000000001" customHeight="1" thickBot="1">
      <c r="A7" s="440"/>
      <c r="B7" s="129">
        <v>2015</v>
      </c>
      <c r="C7" s="115">
        <v>2016</v>
      </c>
      <c r="D7" s="123">
        <v>2017</v>
      </c>
      <c r="E7" s="92">
        <v>2015</v>
      </c>
      <c r="F7" s="115">
        <v>2016</v>
      </c>
      <c r="G7" s="123">
        <v>2017</v>
      </c>
      <c r="H7" s="120">
        <v>2015</v>
      </c>
      <c r="I7" s="116">
        <v>2016</v>
      </c>
      <c r="J7" s="121">
        <v>2017</v>
      </c>
      <c r="K7" s="443"/>
    </row>
    <row r="8" spans="1:11" ht="56.25" customHeight="1">
      <c r="A8" s="127" t="s">
        <v>211</v>
      </c>
      <c r="B8" s="130">
        <v>750</v>
      </c>
      <c r="C8" s="113">
        <v>753</v>
      </c>
      <c r="D8" s="113">
        <v>756</v>
      </c>
      <c r="E8" s="124">
        <v>5</v>
      </c>
      <c r="F8" s="114">
        <v>5</v>
      </c>
      <c r="G8" s="114">
        <v>5</v>
      </c>
      <c r="H8" s="124">
        <v>4</v>
      </c>
      <c r="I8" s="114">
        <v>4.42</v>
      </c>
      <c r="J8" s="114">
        <v>4.4400000000000004</v>
      </c>
      <c r="K8" s="117" t="s">
        <v>225</v>
      </c>
    </row>
    <row r="9" spans="1:11" ht="56.25" customHeight="1">
      <c r="A9" s="128" t="s">
        <v>221</v>
      </c>
      <c r="B9" s="131">
        <v>350</v>
      </c>
      <c r="C9" s="108">
        <v>350</v>
      </c>
      <c r="D9" s="108">
        <v>351</v>
      </c>
      <c r="E9" s="125">
        <v>2.5</v>
      </c>
      <c r="F9" s="109">
        <v>2.5</v>
      </c>
      <c r="G9" s="109">
        <v>2.5</v>
      </c>
      <c r="H9" s="125">
        <v>2</v>
      </c>
      <c r="I9" s="109">
        <v>1.8</v>
      </c>
      <c r="J9" s="109">
        <v>1.82</v>
      </c>
      <c r="K9" s="118" t="s">
        <v>226</v>
      </c>
    </row>
    <row r="10" spans="1:11" ht="56.25" customHeight="1">
      <c r="A10" s="128" t="s">
        <v>222</v>
      </c>
      <c r="B10" s="131">
        <v>62</v>
      </c>
      <c r="C10" s="108">
        <v>62</v>
      </c>
      <c r="D10" s="108">
        <v>62</v>
      </c>
      <c r="E10" s="125">
        <v>0.4</v>
      </c>
      <c r="F10" s="109">
        <v>0.4</v>
      </c>
      <c r="G10" s="109">
        <v>0.4</v>
      </c>
      <c r="H10" s="125">
        <v>0.28000000000000003</v>
      </c>
      <c r="I10" s="109">
        <v>0.28000000000000003</v>
      </c>
      <c r="J10" s="109">
        <v>0.28000000000000003</v>
      </c>
      <c r="K10" s="118" t="s">
        <v>227</v>
      </c>
    </row>
    <row r="11" spans="1:11" ht="56.25" customHeight="1">
      <c r="A11" s="128" t="s">
        <v>223</v>
      </c>
      <c r="B11" s="131">
        <v>1103</v>
      </c>
      <c r="C11" s="108">
        <v>1109</v>
      </c>
      <c r="D11" s="108">
        <v>1114</v>
      </c>
      <c r="E11" s="125">
        <v>8.3000000000000007</v>
      </c>
      <c r="F11" s="109">
        <v>8.3000000000000007</v>
      </c>
      <c r="G11" s="109">
        <v>8.3000000000000007</v>
      </c>
      <c r="H11" s="125">
        <v>4.8</v>
      </c>
      <c r="I11" s="109">
        <v>4.9800000000000004</v>
      </c>
      <c r="J11" s="109">
        <v>5.04</v>
      </c>
      <c r="K11" s="118" t="s">
        <v>228</v>
      </c>
    </row>
    <row r="12" spans="1:11" ht="56.25" customHeight="1">
      <c r="A12" s="128" t="s">
        <v>224</v>
      </c>
      <c r="B12" s="131">
        <v>63</v>
      </c>
      <c r="C12" s="108">
        <v>65</v>
      </c>
      <c r="D12" s="108">
        <v>67</v>
      </c>
      <c r="E12" s="125">
        <v>0.5</v>
      </c>
      <c r="F12" s="110">
        <v>2</v>
      </c>
      <c r="G12" s="110">
        <v>2</v>
      </c>
      <c r="H12" s="125">
        <v>0.3</v>
      </c>
      <c r="I12" s="110">
        <v>0.33</v>
      </c>
      <c r="J12" s="110">
        <v>0.35</v>
      </c>
      <c r="K12" s="119" t="s">
        <v>229</v>
      </c>
    </row>
    <row r="13" spans="1:11" ht="56.25" customHeight="1" thickBot="1">
      <c r="A13" s="275" t="s">
        <v>23</v>
      </c>
      <c r="B13" s="151">
        <f t="shared" ref="B13:I13" si="0">SUM(B8:B12)</f>
        <v>2328</v>
      </c>
      <c r="C13" s="147">
        <f t="shared" si="0"/>
        <v>2339</v>
      </c>
      <c r="D13" s="147">
        <f>SUM(D8:D12)</f>
        <v>2350</v>
      </c>
      <c r="E13" s="126">
        <f t="shared" si="0"/>
        <v>16.700000000000003</v>
      </c>
      <c r="F13" s="112">
        <f t="shared" si="0"/>
        <v>18.200000000000003</v>
      </c>
      <c r="G13" s="112">
        <f>SUM(G8:G12)</f>
        <v>18.200000000000003</v>
      </c>
      <c r="H13" s="126">
        <f t="shared" si="0"/>
        <v>11.38</v>
      </c>
      <c r="I13" s="112">
        <f t="shared" si="0"/>
        <v>11.81</v>
      </c>
      <c r="J13" s="112">
        <f>SUM(J8:J12)</f>
        <v>11.930000000000001</v>
      </c>
      <c r="K13" s="276" t="s">
        <v>24</v>
      </c>
    </row>
    <row r="14" spans="1:11" s="11" customFormat="1" ht="15">
      <c r="A14" s="39" t="s">
        <v>15</v>
      </c>
      <c r="B14" s="21"/>
      <c r="C14" s="21"/>
      <c r="D14" s="21"/>
      <c r="E14" s="31"/>
      <c r="F14" s="21"/>
      <c r="G14" s="21"/>
      <c r="I14" s="10"/>
      <c r="J14" s="10"/>
      <c r="K14" s="38" t="s">
        <v>234</v>
      </c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</sheetData>
  <mergeCells count="10">
    <mergeCell ref="A3:K3"/>
    <mergeCell ref="A4:K4"/>
    <mergeCell ref="A5:A7"/>
    <mergeCell ref="K5:K7"/>
    <mergeCell ref="E5:G5"/>
    <mergeCell ref="E6:G6"/>
    <mergeCell ref="B5:D5"/>
    <mergeCell ref="B6:D6"/>
    <mergeCell ref="H5:J5"/>
    <mergeCell ref="H6:J6"/>
  </mergeCells>
  <phoneticPr fontId="28" type="noConversion"/>
  <printOptions horizontalCentered="1" verticalCentered="1"/>
  <pageMargins left="0.19685039370078741" right="0.19685039370078741" top="0.39370078740157483" bottom="0.78740157480314965" header="0.19685039370078741" footer="0.51181102362204722"/>
  <pageSetup paperSize="9" firstPageNumber="34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6">
    <tabColor rgb="FF00B0F0"/>
    <pageSetUpPr fitToPage="1"/>
  </sheetPr>
  <dimension ref="A1:S25"/>
  <sheetViews>
    <sheetView rightToLeft="1" view="pageBreakPreview" zoomScaleSheetLayoutView="100" workbookViewId="0">
      <pane ySplit="6" topLeftCell="A7" activePane="bottomLeft" state="frozenSplit"/>
      <selection activeCell="N30" sqref="N30"/>
      <selection pane="bottomLeft" activeCell="I13" sqref="I13:K13"/>
    </sheetView>
  </sheetViews>
  <sheetFormatPr baseColWidth="10" defaultColWidth="11.5703125" defaultRowHeight="12.75"/>
  <cols>
    <col min="1" max="1" width="26.140625" style="1" customWidth="1"/>
    <col min="2" max="10" width="8.7109375" style="1" customWidth="1"/>
    <col min="11" max="11" width="32.7109375" style="1" customWidth="1"/>
    <col min="12" max="16384" width="11.5703125" style="1"/>
  </cols>
  <sheetData>
    <row r="1" spans="1:11" ht="30" customHeight="1"/>
    <row r="2" spans="1:11" ht="30" customHeight="1">
      <c r="A2" s="436" t="s">
        <v>25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</row>
    <row r="3" spans="1:11" ht="30" customHeight="1" thickBot="1">
      <c r="A3" s="437" t="s">
        <v>26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</row>
    <row r="4" spans="1:11" ht="20.100000000000001" customHeight="1">
      <c r="A4" s="457" t="s">
        <v>27</v>
      </c>
      <c r="B4" s="461" t="s">
        <v>28</v>
      </c>
      <c r="C4" s="462"/>
      <c r="D4" s="463"/>
      <c r="E4" s="461" t="s">
        <v>142</v>
      </c>
      <c r="F4" s="462"/>
      <c r="G4" s="463"/>
      <c r="H4" s="461" t="s">
        <v>106</v>
      </c>
      <c r="I4" s="462"/>
      <c r="J4" s="463"/>
      <c r="K4" s="441" t="s">
        <v>108</v>
      </c>
    </row>
    <row r="5" spans="1:11" ht="20.100000000000001" customHeight="1">
      <c r="A5" s="458"/>
      <c r="B5" s="464" t="s">
        <v>29</v>
      </c>
      <c r="C5" s="465"/>
      <c r="D5" s="466"/>
      <c r="E5" s="464" t="s">
        <v>143</v>
      </c>
      <c r="F5" s="465"/>
      <c r="G5" s="466"/>
      <c r="H5" s="464" t="s">
        <v>22</v>
      </c>
      <c r="I5" s="465"/>
      <c r="J5" s="466"/>
      <c r="K5" s="442"/>
    </row>
    <row r="6" spans="1:11" ht="20.100000000000001" customHeight="1">
      <c r="A6" s="459"/>
      <c r="B6" s="139">
        <v>2015</v>
      </c>
      <c r="C6" s="47">
        <v>2016</v>
      </c>
      <c r="D6" s="140">
        <v>2017</v>
      </c>
      <c r="E6" s="139">
        <v>2015</v>
      </c>
      <c r="F6" s="47">
        <v>2016</v>
      </c>
      <c r="G6" s="140">
        <v>2017</v>
      </c>
      <c r="H6" s="139">
        <v>2015</v>
      </c>
      <c r="I6" s="47">
        <v>2016</v>
      </c>
      <c r="J6" s="140">
        <v>2017</v>
      </c>
      <c r="K6" s="460"/>
    </row>
    <row r="7" spans="1:11" ht="56.1" customHeight="1">
      <c r="A7" s="141" t="s">
        <v>211</v>
      </c>
      <c r="B7" s="122">
        <v>126</v>
      </c>
      <c r="C7" s="110">
        <v>151</v>
      </c>
      <c r="D7" s="110">
        <v>165</v>
      </c>
      <c r="E7" s="122">
        <v>9.3699999999999992</v>
      </c>
      <c r="F7" s="110">
        <v>9.3699999999999992</v>
      </c>
      <c r="G7" s="110">
        <v>9.3699999999999992</v>
      </c>
      <c r="H7" s="122">
        <v>6.2</v>
      </c>
      <c r="I7" s="110">
        <v>9.7100000000000009</v>
      </c>
      <c r="J7" s="110">
        <v>10.039999999999999</v>
      </c>
      <c r="K7" s="118" t="s">
        <v>225</v>
      </c>
    </row>
    <row r="8" spans="1:11" ht="56.1" customHeight="1">
      <c r="A8" s="141" t="s">
        <v>210</v>
      </c>
      <c r="B8" s="122">
        <v>97</v>
      </c>
      <c r="C8" s="110">
        <v>109</v>
      </c>
      <c r="D8" s="110">
        <v>119</v>
      </c>
      <c r="E8" s="122">
        <v>7.7</v>
      </c>
      <c r="F8" s="110">
        <v>7.7</v>
      </c>
      <c r="G8" s="110">
        <v>7.7</v>
      </c>
      <c r="H8" s="122">
        <v>3.15</v>
      </c>
      <c r="I8" s="110">
        <v>3.9</v>
      </c>
      <c r="J8" s="110">
        <v>3.45</v>
      </c>
      <c r="K8" s="118" t="s">
        <v>230</v>
      </c>
    </row>
    <row r="9" spans="1:11" ht="56.1" customHeight="1">
      <c r="A9" s="141" t="s">
        <v>209</v>
      </c>
      <c r="B9" s="122">
        <v>61</v>
      </c>
      <c r="C9" s="110">
        <v>76</v>
      </c>
      <c r="D9" s="110">
        <v>79</v>
      </c>
      <c r="E9" s="122">
        <v>2.9</v>
      </c>
      <c r="F9" s="110">
        <v>2.9</v>
      </c>
      <c r="G9" s="110">
        <v>2.9</v>
      </c>
      <c r="H9" s="122">
        <v>0.2</v>
      </c>
      <c r="I9" s="110">
        <v>0.8</v>
      </c>
      <c r="J9" s="110">
        <v>1.03</v>
      </c>
      <c r="K9" s="118" t="s">
        <v>231</v>
      </c>
    </row>
    <row r="10" spans="1:11" ht="56.1" customHeight="1">
      <c r="A10" s="141" t="s">
        <v>208</v>
      </c>
      <c r="B10" s="122">
        <v>164</v>
      </c>
      <c r="C10" s="110">
        <v>180</v>
      </c>
      <c r="D10" s="110">
        <v>199</v>
      </c>
      <c r="E10" s="122">
        <v>9.08</v>
      </c>
      <c r="F10" s="110">
        <v>9.08</v>
      </c>
      <c r="G10" s="110">
        <v>9.08</v>
      </c>
      <c r="H10" s="122">
        <v>8.2899999999999991</v>
      </c>
      <c r="I10" s="110">
        <v>9.18</v>
      </c>
      <c r="J10" s="110">
        <v>10.79</v>
      </c>
      <c r="K10" s="118" t="s">
        <v>232</v>
      </c>
    </row>
    <row r="11" spans="1:11" ht="56.1" customHeight="1">
      <c r="A11" s="141" t="s">
        <v>224</v>
      </c>
      <c r="B11" s="122">
        <v>513</v>
      </c>
      <c r="C11" s="110">
        <v>521</v>
      </c>
      <c r="D11" s="110">
        <v>533</v>
      </c>
      <c r="E11" s="122">
        <v>8</v>
      </c>
      <c r="F11" s="110">
        <v>8</v>
      </c>
      <c r="G11" s="110">
        <v>8</v>
      </c>
      <c r="H11" s="122">
        <v>17.52</v>
      </c>
      <c r="I11" s="110">
        <v>18</v>
      </c>
      <c r="J11" s="110">
        <v>19</v>
      </c>
      <c r="K11" s="119" t="s">
        <v>229</v>
      </c>
    </row>
    <row r="12" spans="1:11" ht="42" customHeight="1" thickBot="1">
      <c r="A12" s="142" t="s">
        <v>30</v>
      </c>
      <c r="B12" s="129">
        <f>SUM(B7:B11)</f>
        <v>961</v>
      </c>
      <c r="C12" s="115">
        <f t="shared" ref="C12:I12" si="0">SUM(C7:C11)</f>
        <v>1037</v>
      </c>
      <c r="D12" s="111">
        <f>SUM(D7:D11)</f>
        <v>1095</v>
      </c>
      <c r="E12" s="129">
        <f t="shared" si="0"/>
        <v>37.049999999999997</v>
      </c>
      <c r="F12" s="115">
        <f t="shared" si="0"/>
        <v>37.049999999999997</v>
      </c>
      <c r="G12" s="115">
        <f t="shared" ref="G12" si="1">SUM(G7:G11)</f>
        <v>37.049999999999997</v>
      </c>
      <c r="H12" s="129">
        <f t="shared" si="0"/>
        <v>35.36</v>
      </c>
      <c r="I12" s="115">
        <f t="shared" si="0"/>
        <v>41.59</v>
      </c>
      <c r="J12" s="123">
        <f>SUM(J7:J11)</f>
        <v>44.309999999999995</v>
      </c>
      <c r="K12" s="138" t="s">
        <v>31</v>
      </c>
    </row>
    <row r="13" spans="1:11" s="60" customFormat="1" ht="21.75" customHeight="1">
      <c r="A13" s="134" t="s">
        <v>104</v>
      </c>
      <c r="B13" s="135"/>
      <c r="C13" s="136"/>
      <c r="D13" s="136"/>
      <c r="E13" s="62"/>
      <c r="F13" s="62"/>
      <c r="G13" s="62"/>
      <c r="H13" s="62"/>
      <c r="I13" s="467" t="s">
        <v>233</v>
      </c>
      <c r="J13" s="467"/>
      <c r="K13" s="467"/>
    </row>
    <row r="14" spans="1:11" ht="18">
      <c r="A14" s="371" t="s">
        <v>254</v>
      </c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P17" s="456">
        <v>122</v>
      </c>
      <c r="Q17" s="456"/>
      <c r="R17" s="456"/>
      <c r="S17" s="456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P18" s="456"/>
      <c r="Q18" s="456"/>
      <c r="R18" s="456"/>
      <c r="S18" s="456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P19" s="456"/>
      <c r="Q19" s="456"/>
      <c r="R19" s="456"/>
      <c r="S19" s="456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P20" s="456"/>
      <c r="Q20" s="456"/>
      <c r="R20" s="456"/>
      <c r="S20" s="456"/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P21" s="456"/>
      <c r="Q21" s="456"/>
      <c r="R21" s="456"/>
      <c r="S21" s="456"/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P22" s="456"/>
      <c r="Q22" s="456"/>
      <c r="R22" s="456"/>
      <c r="S22" s="456"/>
    </row>
    <row r="23" spans="1:19">
      <c r="P23" s="456"/>
      <c r="Q23" s="456"/>
      <c r="R23" s="456"/>
      <c r="S23" s="456"/>
    </row>
    <row r="24" spans="1:19">
      <c r="P24" s="456"/>
      <c r="Q24" s="456"/>
      <c r="R24" s="456"/>
      <c r="S24" s="456"/>
    </row>
    <row r="25" spans="1:19">
      <c r="P25" s="456"/>
      <c r="Q25" s="456"/>
      <c r="R25" s="456"/>
      <c r="S25" s="456"/>
    </row>
  </sheetData>
  <mergeCells count="12">
    <mergeCell ref="P17:S25"/>
    <mergeCell ref="A2:K2"/>
    <mergeCell ref="A3:K3"/>
    <mergeCell ref="A4:A6"/>
    <mergeCell ref="K4:K6"/>
    <mergeCell ref="E4:G4"/>
    <mergeCell ref="E5:G5"/>
    <mergeCell ref="B4:D4"/>
    <mergeCell ref="B5:D5"/>
    <mergeCell ref="H4:J4"/>
    <mergeCell ref="H5:J5"/>
    <mergeCell ref="I13:K13"/>
  </mergeCells>
  <phoneticPr fontId="28" type="noConversion"/>
  <printOptions horizontalCentered="1" verticalCentered="1"/>
  <pageMargins left="0.19685039370078741" right="0.19685039370078741" top="0.39370078740157483" bottom="0.78740157480314965" header="0.19685039370078741" footer="0.51181102362204722"/>
  <pageSetup paperSize="9" firstPageNumber="35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7">
    <tabColor rgb="FF00B050"/>
    <pageSetUpPr fitToPage="1"/>
  </sheetPr>
  <dimension ref="A1:O23"/>
  <sheetViews>
    <sheetView rightToLeft="1" tabSelected="1" view="pageBreakPreview" zoomScaleSheetLayoutView="100" workbookViewId="0">
      <pane ySplit="7" topLeftCell="A8" activePane="bottomLeft" state="frozenSplit"/>
      <selection activeCell="N30" sqref="N30"/>
      <selection pane="bottomLeft" activeCell="D8" sqref="D8"/>
    </sheetView>
  </sheetViews>
  <sheetFormatPr baseColWidth="10" defaultColWidth="11.5703125" defaultRowHeight="12.75"/>
  <cols>
    <col min="1" max="1" width="18.42578125" style="1" customWidth="1"/>
    <col min="2" max="10" width="12.85546875" style="1" customWidth="1"/>
    <col min="11" max="11" width="30.85546875" style="1" customWidth="1"/>
    <col min="12" max="12" width="17.42578125" style="1" customWidth="1"/>
    <col min="13" max="16384" width="11.5703125" style="1"/>
  </cols>
  <sheetData>
    <row r="1" spans="1:15" ht="30" customHeight="1"/>
    <row r="2" spans="1:15" ht="30" customHeight="1">
      <c r="A2" s="436" t="s">
        <v>32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7"/>
    </row>
    <row r="3" spans="1:15" ht="30" customHeight="1">
      <c r="A3" s="436" t="s">
        <v>33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7"/>
    </row>
    <row r="4" spans="1:15" ht="17.25" customHeight="1" thickBot="1">
      <c r="A4" s="9" t="s">
        <v>34</v>
      </c>
      <c r="B4" s="144"/>
      <c r="C4" s="144"/>
      <c r="D4" s="144"/>
      <c r="E4" s="7"/>
      <c r="F4" s="7"/>
      <c r="G4" s="7"/>
      <c r="H4" s="7"/>
      <c r="I4" s="7"/>
      <c r="J4" s="7"/>
      <c r="K4" s="3" t="s">
        <v>35</v>
      </c>
      <c r="L4" s="7"/>
    </row>
    <row r="5" spans="1:15" ht="20.100000000000001" customHeight="1">
      <c r="A5" s="471" t="s">
        <v>3</v>
      </c>
      <c r="B5" s="461" t="s">
        <v>109</v>
      </c>
      <c r="C5" s="462"/>
      <c r="D5" s="463"/>
      <c r="E5" s="461" t="s">
        <v>36</v>
      </c>
      <c r="F5" s="462"/>
      <c r="G5" s="463"/>
      <c r="H5" s="461" t="s">
        <v>150</v>
      </c>
      <c r="I5" s="462"/>
      <c r="J5" s="463"/>
      <c r="K5" s="471" t="s">
        <v>2</v>
      </c>
      <c r="L5" s="468" t="s">
        <v>194</v>
      </c>
    </row>
    <row r="6" spans="1:15" ht="20.100000000000001" customHeight="1">
      <c r="A6" s="472"/>
      <c r="B6" s="473" t="s">
        <v>37</v>
      </c>
      <c r="C6" s="474"/>
      <c r="D6" s="475"/>
      <c r="E6" s="473" t="s">
        <v>38</v>
      </c>
      <c r="F6" s="474"/>
      <c r="G6" s="475"/>
      <c r="H6" s="473" t="s">
        <v>149</v>
      </c>
      <c r="I6" s="474"/>
      <c r="J6" s="475"/>
      <c r="K6" s="472"/>
      <c r="L6" s="469"/>
      <c r="O6" s="7"/>
    </row>
    <row r="7" spans="1:15" ht="20.100000000000001" customHeight="1">
      <c r="A7" s="472"/>
      <c r="B7" s="149">
        <v>2015</v>
      </c>
      <c r="C7" s="52">
        <v>2016</v>
      </c>
      <c r="D7" s="150">
        <v>2017</v>
      </c>
      <c r="E7" s="149">
        <v>2015</v>
      </c>
      <c r="F7" s="52">
        <v>2016</v>
      </c>
      <c r="G7" s="150">
        <v>2017</v>
      </c>
      <c r="H7" s="149">
        <v>2015</v>
      </c>
      <c r="I7" s="52">
        <v>2016</v>
      </c>
      <c r="J7" s="150">
        <v>2017</v>
      </c>
      <c r="K7" s="472"/>
      <c r="L7" s="469"/>
      <c r="O7" s="7"/>
    </row>
    <row r="8" spans="1:15" customFormat="1" ht="31.5" customHeight="1">
      <c r="A8" s="145" t="s">
        <v>208</v>
      </c>
      <c r="B8" s="131">
        <v>28000</v>
      </c>
      <c r="C8" s="108">
        <v>28000</v>
      </c>
      <c r="D8" s="108">
        <v>28000</v>
      </c>
      <c r="E8" s="131">
        <v>1000</v>
      </c>
      <c r="F8" s="108">
        <v>1000</v>
      </c>
      <c r="G8" s="108">
        <v>1000</v>
      </c>
      <c r="H8" s="131">
        <v>12000</v>
      </c>
      <c r="I8" s="108">
        <v>12000</v>
      </c>
      <c r="J8" s="108">
        <v>12000</v>
      </c>
      <c r="K8" s="148" t="s">
        <v>214</v>
      </c>
      <c r="L8" s="146">
        <v>1651</v>
      </c>
      <c r="M8" s="44"/>
      <c r="N8" s="77"/>
      <c r="O8" s="68"/>
    </row>
    <row r="9" spans="1:15" customFormat="1" ht="29.25" customHeight="1">
      <c r="A9" s="145" t="s">
        <v>209</v>
      </c>
      <c r="B9" s="131">
        <v>24370</v>
      </c>
      <c r="C9" s="108">
        <v>24370</v>
      </c>
      <c r="D9" s="108">
        <v>24370</v>
      </c>
      <c r="E9" s="131">
        <v>1200</v>
      </c>
      <c r="F9" s="108">
        <v>1200</v>
      </c>
      <c r="G9" s="108">
        <v>1200</v>
      </c>
      <c r="H9" s="131">
        <v>10430</v>
      </c>
      <c r="I9" s="108">
        <v>10430</v>
      </c>
      <c r="J9" s="108">
        <v>10430</v>
      </c>
      <c r="K9" s="148" t="s">
        <v>215</v>
      </c>
      <c r="L9" s="146">
        <v>1652</v>
      </c>
      <c r="M9" s="44"/>
      <c r="N9" s="77"/>
      <c r="O9" s="68"/>
    </row>
    <row r="10" spans="1:15" customFormat="1" ht="30" customHeight="1">
      <c r="A10" s="145" t="s">
        <v>210</v>
      </c>
      <c r="B10" s="131">
        <v>15300</v>
      </c>
      <c r="C10" s="108">
        <v>15300</v>
      </c>
      <c r="D10" s="108">
        <v>15300</v>
      </c>
      <c r="E10" s="131">
        <v>1700</v>
      </c>
      <c r="F10" s="108">
        <v>1700</v>
      </c>
      <c r="G10" s="108">
        <v>1700</v>
      </c>
      <c r="H10" s="131">
        <v>10000</v>
      </c>
      <c r="I10" s="108">
        <v>10000</v>
      </c>
      <c r="J10" s="108">
        <v>10000</v>
      </c>
      <c r="K10" s="148" t="s">
        <v>216</v>
      </c>
      <c r="L10" s="146">
        <v>1653</v>
      </c>
      <c r="M10" s="44"/>
      <c r="N10" s="77"/>
      <c r="O10" s="68"/>
    </row>
    <row r="11" spans="1:15" customFormat="1" ht="27.75" customHeight="1">
      <c r="A11" s="145" t="s">
        <v>211</v>
      </c>
      <c r="B11" s="131">
        <v>21000</v>
      </c>
      <c r="C11" s="108">
        <v>21000</v>
      </c>
      <c r="D11" s="108">
        <v>21000</v>
      </c>
      <c r="E11" s="131">
        <v>1000</v>
      </c>
      <c r="F11" s="108">
        <v>1000</v>
      </c>
      <c r="G11" s="108">
        <v>1000</v>
      </c>
      <c r="H11" s="131">
        <v>12000</v>
      </c>
      <c r="I11" s="108">
        <v>12000</v>
      </c>
      <c r="J11" s="108">
        <v>12000</v>
      </c>
      <c r="K11" s="148" t="s">
        <v>217</v>
      </c>
      <c r="L11" s="146">
        <v>1654</v>
      </c>
      <c r="M11" s="54"/>
      <c r="N11" s="77"/>
      <c r="O11" s="68"/>
    </row>
    <row r="12" spans="1:15" customFormat="1" ht="28.5" customHeight="1">
      <c r="A12" s="145" t="s">
        <v>212</v>
      </c>
      <c r="B12" s="131">
        <v>52330</v>
      </c>
      <c r="C12" s="108">
        <v>52330</v>
      </c>
      <c r="D12" s="108">
        <v>52330</v>
      </c>
      <c r="E12" s="131">
        <v>4000</v>
      </c>
      <c r="F12" s="108">
        <v>4000</v>
      </c>
      <c r="G12" s="108">
        <v>4000</v>
      </c>
      <c r="H12" s="131">
        <v>33670</v>
      </c>
      <c r="I12" s="108">
        <v>33670</v>
      </c>
      <c r="J12" s="108">
        <v>33670</v>
      </c>
      <c r="K12" s="148" t="s">
        <v>218</v>
      </c>
      <c r="L12" s="146">
        <v>1655</v>
      </c>
      <c r="M12" s="44"/>
      <c r="N12" s="77"/>
      <c r="O12" s="68"/>
    </row>
    <row r="13" spans="1:15" customFormat="1" ht="31.5" customHeight="1">
      <c r="A13" s="145" t="s">
        <v>213</v>
      </c>
      <c r="B13" s="131">
        <v>44000</v>
      </c>
      <c r="C13" s="108">
        <v>44000</v>
      </c>
      <c r="D13" s="108">
        <v>44000</v>
      </c>
      <c r="E13" s="131">
        <v>1100</v>
      </c>
      <c r="F13" s="108">
        <v>1100</v>
      </c>
      <c r="G13" s="108">
        <v>1100</v>
      </c>
      <c r="H13" s="131">
        <v>8900</v>
      </c>
      <c r="I13" s="108">
        <v>8900</v>
      </c>
      <c r="J13" s="108">
        <v>8900</v>
      </c>
      <c r="K13" s="148" t="s">
        <v>219</v>
      </c>
      <c r="L13" s="146">
        <v>1656</v>
      </c>
      <c r="M13" s="44"/>
      <c r="N13" s="77"/>
      <c r="O13" s="68"/>
    </row>
    <row r="14" spans="1:15" ht="24" customHeight="1" thickBot="1">
      <c r="A14" s="137" t="s">
        <v>39</v>
      </c>
      <c r="B14" s="151">
        <f>SUM(B8:B13)</f>
        <v>185000</v>
      </c>
      <c r="C14" s="147">
        <f t="shared" ref="C14:D14" si="0">SUM(C8:C13)</f>
        <v>185000</v>
      </c>
      <c r="D14" s="147">
        <f t="shared" si="0"/>
        <v>185000</v>
      </c>
      <c r="E14" s="151">
        <f>SUM(E8:E13)</f>
        <v>10000</v>
      </c>
      <c r="F14" s="147">
        <f t="shared" ref="F14:G14" si="1">SUM(F8:F13)</f>
        <v>10000</v>
      </c>
      <c r="G14" s="147">
        <f t="shared" si="1"/>
        <v>10000</v>
      </c>
      <c r="H14" s="151">
        <f t="shared" ref="H14" si="2">SUM(H8:H13)</f>
        <v>87000</v>
      </c>
      <c r="I14" s="147">
        <f t="shared" ref="I14:J14" si="3">SUM(I8:I13)</f>
        <v>87000</v>
      </c>
      <c r="J14" s="147">
        <f t="shared" si="3"/>
        <v>87000</v>
      </c>
      <c r="K14" s="476" t="s">
        <v>8</v>
      </c>
      <c r="L14" s="477"/>
      <c r="N14" s="7"/>
      <c r="O14" s="7"/>
    </row>
    <row r="15" spans="1:15" ht="17.25" customHeight="1">
      <c r="A15" s="470" t="s">
        <v>15</v>
      </c>
      <c r="B15" s="470"/>
      <c r="C15" s="12"/>
      <c r="D15" s="12"/>
      <c r="E15" s="10"/>
      <c r="F15" s="10"/>
      <c r="G15" s="10"/>
      <c r="H15" s="10"/>
      <c r="I15" s="10"/>
      <c r="J15" s="10"/>
      <c r="L15" s="143" t="s">
        <v>233</v>
      </c>
      <c r="M15" s="143"/>
      <c r="N15" s="143"/>
    </row>
    <row r="16" spans="1:1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4.25">
      <c r="A17" s="7"/>
      <c r="B17" s="13"/>
      <c r="C17" s="13"/>
      <c r="D17" s="13"/>
      <c r="E17" s="13"/>
      <c r="F17" s="13"/>
      <c r="G17" s="13"/>
      <c r="H17" s="13"/>
      <c r="I17" s="13"/>
      <c r="J17" s="13"/>
    </row>
    <row r="19" spans="1:10" ht="14.25">
      <c r="A19" s="7"/>
      <c r="B19" s="13"/>
      <c r="C19" s="13"/>
      <c r="D19" s="13"/>
      <c r="E19" s="14"/>
      <c r="F19" s="14"/>
      <c r="G19" s="14"/>
      <c r="H19" s="14"/>
      <c r="I19" s="14"/>
      <c r="J19" s="14"/>
    </row>
    <row r="20" spans="1:10" ht="14.25">
      <c r="A20" s="7"/>
      <c r="B20" s="13"/>
      <c r="C20" s="13"/>
      <c r="D20" s="13"/>
      <c r="E20" s="14"/>
      <c r="F20" s="14"/>
      <c r="G20" s="14"/>
      <c r="H20" s="14"/>
      <c r="I20" s="14"/>
      <c r="J20" s="14"/>
    </row>
    <row r="21" spans="1:10" ht="14.25">
      <c r="B21" s="13"/>
      <c r="C21" s="13"/>
      <c r="D21" s="13"/>
      <c r="E21" s="14"/>
      <c r="F21" s="14"/>
      <c r="G21" s="14"/>
      <c r="H21" s="14"/>
      <c r="I21" s="14"/>
      <c r="J21" s="14"/>
    </row>
    <row r="22" spans="1:10" ht="14.25">
      <c r="B22" s="13"/>
      <c r="C22" s="13"/>
      <c r="D22" s="13"/>
      <c r="E22" s="14"/>
      <c r="F22" s="14"/>
      <c r="G22" s="14"/>
      <c r="H22" s="14"/>
      <c r="I22" s="14"/>
      <c r="J22" s="14"/>
    </row>
    <row r="23" spans="1:10">
      <c r="B23" s="15"/>
      <c r="C23" s="15"/>
      <c r="D23" s="15"/>
    </row>
  </sheetData>
  <mergeCells count="13">
    <mergeCell ref="L5:L7"/>
    <mergeCell ref="A15:B15"/>
    <mergeCell ref="A2:K2"/>
    <mergeCell ref="A3:K3"/>
    <mergeCell ref="A5:A7"/>
    <mergeCell ref="K5:K7"/>
    <mergeCell ref="B5:D5"/>
    <mergeCell ref="E5:G5"/>
    <mergeCell ref="B6:D6"/>
    <mergeCell ref="E6:G6"/>
    <mergeCell ref="H5:J5"/>
    <mergeCell ref="H6:J6"/>
    <mergeCell ref="K14:L14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79" firstPageNumber="36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38">
    <tabColor rgb="FF00B0F0"/>
    <pageSetUpPr fitToPage="1"/>
  </sheetPr>
  <dimension ref="A1:N17"/>
  <sheetViews>
    <sheetView rightToLeft="1" view="pageBreakPreview" zoomScaleSheetLayoutView="100" workbookViewId="0">
      <pane ySplit="7" topLeftCell="A8" activePane="bottomLeft" state="frozenSplit"/>
      <selection activeCell="N30" sqref="N30"/>
      <selection pane="bottomLeft" activeCell="D14" sqref="D14"/>
    </sheetView>
  </sheetViews>
  <sheetFormatPr baseColWidth="10" defaultColWidth="11.5703125" defaultRowHeight="12.75"/>
  <cols>
    <col min="1" max="1" width="15.7109375" style="1" customWidth="1"/>
    <col min="2" max="10" width="9.7109375" style="1" customWidth="1"/>
    <col min="11" max="11" width="28" style="1" customWidth="1"/>
    <col min="12" max="12" width="17" style="1" customWidth="1"/>
    <col min="13" max="16384" width="11.5703125" style="1"/>
  </cols>
  <sheetData>
    <row r="1" spans="1:14" ht="30" customHeight="1"/>
    <row r="2" spans="1:14" ht="30" customHeight="1">
      <c r="A2" s="481" t="s">
        <v>40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4" ht="30" customHeight="1">
      <c r="A3" s="482" t="s">
        <v>41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4" ht="16.5" customHeight="1" thickBot="1">
      <c r="A4" s="37" t="s">
        <v>42</v>
      </c>
      <c r="B4" s="16"/>
      <c r="C4" s="16"/>
      <c r="D4" s="16"/>
      <c r="E4" s="19"/>
      <c r="F4" s="16"/>
      <c r="G4" s="16"/>
      <c r="H4" s="20"/>
      <c r="I4" s="20"/>
      <c r="J4" s="20"/>
      <c r="K4" s="36" t="s">
        <v>43</v>
      </c>
    </row>
    <row r="5" spans="1:14" ht="20.100000000000001" customHeight="1">
      <c r="A5" s="483" t="s">
        <v>3</v>
      </c>
      <c r="B5" s="489" t="s">
        <v>44</v>
      </c>
      <c r="C5" s="490"/>
      <c r="D5" s="491"/>
      <c r="E5" s="489" t="s">
        <v>45</v>
      </c>
      <c r="F5" s="490"/>
      <c r="G5" s="491"/>
      <c r="H5" s="489" t="s">
        <v>46</v>
      </c>
      <c r="I5" s="490"/>
      <c r="J5" s="491"/>
      <c r="K5" s="486" t="s">
        <v>2</v>
      </c>
      <c r="L5" s="468" t="s">
        <v>194</v>
      </c>
    </row>
    <row r="6" spans="1:14" ht="20.100000000000001" customHeight="1">
      <c r="A6" s="484"/>
      <c r="B6" s="464" t="s">
        <v>47</v>
      </c>
      <c r="C6" s="465"/>
      <c r="D6" s="466"/>
      <c r="E6" s="464" t="s">
        <v>48</v>
      </c>
      <c r="F6" s="465"/>
      <c r="G6" s="466"/>
      <c r="H6" s="464" t="s">
        <v>49</v>
      </c>
      <c r="I6" s="465"/>
      <c r="J6" s="466"/>
      <c r="K6" s="487"/>
      <c r="L6" s="469"/>
      <c r="N6" s="7"/>
    </row>
    <row r="7" spans="1:14" ht="20.100000000000001" customHeight="1" thickBot="1">
      <c r="A7" s="485"/>
      <c r="B7" s="165">
        <v>2015</v>
      </c>
      <c r="C7" s="166">
        <v>2016</v>
      </c>
      <c r="D7" s="167">
        <v>2017</v>
      </c>
      <c r="E7" s="165">
        <v>2015</v>
      </c>
      <c r="F7" s="166">
        <v>2016</v>
      </c>
      <c r="G7" s="167">
        <v>2017</v>
      </c>
      <c r="H7" s="165">
        <v>2015</v>
      </c>
      <c r="I7" s="166">
        <v>2016</v>
      </c>
      <c r="J7" s="167">
        <v>2017</v>
      </c>
      <c r="K7" s="488"/>
      <c r="L7" s="480"/>
      <c r="N7" s="7"/>
    </row>
    <row r="8" spans="1:14" customFormat="1" ht="31.5" customHeight="1">
      <c r="A8" s="159" t="s">
        <v>208</v>
      </c>
      <c r="B8" s="160">
        <v>350</v>
      </c>
      <c r="C8" s="161">
        <v>365</v>
      </c>
      <c r="D8" s="162">
        <v>375</v>
      </c>
      <c r="E8" s="160">
        <v>171</v>
      </c>
      <c r="F8" s="161">
        <v>141</v>
      </c>
      <c r="G8" s="162">
        <v>251</v>
      </c>
      <c r="H8" s="160">
        <v>299</v>
      </c>
      <c r="I8" s="161">
        <v>250</v>
      </c>
      <c r="J8" s="162">
        <v>251</v>
      </c>
      <c r="K8" s="163" t="s">
        <v>214</v>
      </c>
      <c r="L8" s="164">
        <v>1651</v>
      </c>
      <c r="M8" s="44"/>
      <c r="N8" s="77"/>
    </row>
    <row r="9" spans="1:14" customFormat="1" ht="29.25" customHeight="1">
      <c r="A9" s="157" t="s">
        <v>209</v>
      </c>
      <c r="B9" s="154">
        <v>363</v>
      </c>
      <c r="C9" s="152">
        <v>543</v>
      </c>
      <c r="D9" s="155">
        <v>543</v>
      </c>
      <c r="E9" s="154">
        <v>55</v>
      </c>
      <c r="F9" s="152">
        <v>235</v>
      </c>
      <c r="G9" s="155">
        <v>203</v>
      </c>
      <c r="H9" s="154">
        <v>293</v>
      </c>
      <c r="I9" s="152">
        <v>300</v>
      </c>
      <c r="J9" s="155">
        <v>203</v>
      </c>
      <c r="K9" s="148" t="s">
        <v>215</v>
      </c>
      <c r="L9" s="146">
        <v>1652</v>
      </c>
      <c r="M9" s="44"/>
      <c r="N9" s="77"/>
    </row>
    <row r="10" spans="1:14" customFormat="1" ht="30" customHeight="1">
      <c r="A10" s="157" t="s">
        <v>210</v>
      </c>
      <c r="B10" s="154">
        <v>400</v>
      </c>
      <c r="C10" s="152">
        <v>400</v>
      </c>
      <c r="D10" s="155">
        <v>400</v>
      </c>
      <c r="E10" s="154">
        <v>84</v>
      </c>
      <c r="F10" s="152">
        <v>113</v>
      </c>
      <c r="G10" s="155">
        <v>0</v>
      </c>
      <c r="H10" s="154">
        <v>400</v>
      </c>
      <c r="I10" s="152">
        <v>200</v>
      </c>
      <c r="J10" s="155">
        <v>0</v>
      </c>
      <c r="K10" s="148" t="s">
        <v>216</v>
      </c>
      <c r="L10" s="146">
        <v>1653</v>
      </c>
      <c r="M10" s="44"/>
      <c r="N10" s="77"/>
    </row>
    <row r="11" spans="1:14" customFormat="1" ht="27.75" customHeight="1">
      <c r="A11" s="157" t="s">
        <v>211</v>
      </c>
      <c r="B11" s="154">
        <v>430</v>
      </c>
      <c r="C11" s="153">
        <v>474</v>
      </c>
      <c r="D11" s="156">
        <v>612</v>
      </c>
      <c r="E11" s="154">
        <v>57</v>
      </c>
      <c r="F11" s="153">
        <v>130</v>
      </c>
      <c r="G11" s="156">
        <v>395</v>
      </c>
      <c r="H11" s="154">
        <v>366</v>
      </c>
      <c r="I11" s="153">
        <v>250</v>
      </c>
      <c r="J11" s="156">
        <v>395</v>
      </c>
      <c r="K11" s="148" t="s">
        <v>217</v>
      </c>
      <c r="L11" s="146">
        <v>1654</v>
      </c>
      <c r="M11" s="54"/>
      <c r="N11" s="77"/>
    </row>
    <row r="12" spans="1:14" customFormat="1" ht="28.5" customHeight="1">
      <c r="A12" s="157" t="s">
        <v>212</v>
      </c>
      <c r="B12" s="154">
        <v>1395</v>
      </c>
      <c r="C12" s="152">
        <v>1395</v>
      </c>
      <c r="D12" s="155">
        <v>1395</v>
      </c>
      <c r="E12" s="154">
        <v>1007</v>
      </c>
      <c r="F12" s="152">
        <v>817</v>
      </c>
      <c r="G12" s="155">
        <v>961</v>
      </c>
      <c r="H12" s="154">
        <v>1481</v>
      </c>
      <c r="I12" s="152">
        <v>1100</v>
      </c>
      <c r="J12" s="155">
        <v>1538</v>
      </c>
      <c r="K12" s="148" t="s">
        <v>218</v>
      </c>
      <c r="L12" s="146">
        <v>1655</v>
      </c>
      <c r="M12" s="44"/>
      <c r="N12" s="77"/>
    </row>
    <row r="13" spans="1:14" customFormat="1" ht="31.5" customHeight="1">
      <c r="A13" s="157" t="s">
        <v>213</v>
      </c>
      <c r="B13" s="154">
        <v>835</v>
      </c>
      <c r="C13" s="152">
        <v>775</v>
      </c>
      <c r="D13" s="155">
        <v>835</v>
      </c>
      <c r="E13" s="154">
        <v>218</v>
      </c>
      <c r="F13" s="152">
        <v>252</v>
      </c>
      <c r="G13" s="155">
        <v>381</v>
      </c>
      <c r="H13" s="154">
        <v>495</v>
      </c>
      <c r="I13" s="152">
        <v>450</v>
      </c>
      <c r="J13" s="155">
        <v>398</v>
      </c>
      <c r="K13" s="148" t="s">
        <v>219</v>
      </c>
      <c r="L13" s="146">
        <v>1656</v>
      </c>
      <c r="M13" s="44"/>
      <c r="N13" s="77"/>
    </row>
    <row r="14" spans="1:14" ht="36.75" customHeight="1" thickBot="1">
      <c r="A14" s="158" t="s">
        <v>50</v>
      </c>
      <c r="B14" s="132">
        <f t="shared" ref="B14:F14" si="0">SUM(B8:B13)</f>
        <v>3773</v>
      </c>
      <c r="C14" s="111">
        <f t="shared" si="0"/>
        <v>3952</v>
      </c>
      <c r="D14" s="133">
        <f>SUM(D8:D13)</f>
        <v>4160</v>
      </c>
      <c r="E14" s="132">
        <f t="shared" si="0"/>
        <v>1592</v>
      </c>
      <c r="F14" s="111">
        <f t="shared" si="0"/>
        <v>1688</v>
      </c>
      <c r="G14" s="133">
        <f>SUM(G8:G13)</f>
        <v>2191</v>
      </c>
      <c r="H14" s="132">
        <f t="shared" ref="H14:I14" si="1">SUM(H8:H13)</f>
        <v>3334</v>
      </c>
      <c r="I14" s="111">
        <f t="shared" si="1"/>
        <v>2550</v>
      </c>
      <c r="J14" s="133">
        <v>2784</v>
      </c>
      <c r="K14" s="478" t="s">
        <v>8</v>
      </c>
      <c r="L14" s="479"/>
    </row>
    <row r="15" spans="1:14" ht="15">
      <c r="A15" s="39" t="s">
        <v>15</v>
      </c>
      <c r="B15" s="18"/>
      <c r="C15" s="18"/>
      <c r="D15" s="18"/>
      <c r="E15" s="18"/>
      <c r="F15" s="18"/>
      <c r="G15" s="18"/>
      <c r="H15" s="18"/>
      <c r="I15" s="18"/>
      <c r="J15" s="18"/>
      <c r="L15" s="38" t="s">
        <v>145</v>
      </c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17"/>
      <c r="C17" s="17"/>
      <c r="D17" s="17"/>
      <c r="E17" s="17"/>
      <c r="F17" s="17"/>
      <c r="G17" s="17"/>
      <c r="H17" s="17"/>
      <c r="I17" s="17"/>
      <c r="J17" s="17"/>
    </row>
  </sheetData>
  <mergeCells count="12">
    <mergeCell ref="K14:L14"/>
    <mergeCell ref="L5:L7"/>
    <mergeCell ref="A2:K2"/>
    <mergeCell ref="A3:K3"/>
    <mergeCell ref="A5:A7"/>
    <mergeCell ref="K5:K7"/>
    <mergeCell ref="B5:D5"/>
    <mergeCell ref="E5:G5"/>
    <mergeCell ref="H5:J5"/>
    <mergeCell ref="H6:J6"/>
    <mergeCell ref="E6:G6"/>
    <mergeCell ref="B6:D6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98" firstPageNumber="37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39">
    <tabColor rgb="FF00B050"/>
    <pageSetUpPr fitToPage="1"/>
  </sheetPr>
  <dimension ref="A1:N23"/>
  <sheetViews>
    <sheetView rightToLeft="1" view="pageBreakPreview" zoomScale="80" zoomScaleNormal="70" zoomScaleSheetLayoutView="80" workbookViewId="0">
      <pane ySplit="7" topLeftCell="A8" activePane="bottomLeft" state="frozenSplit"/>
      <selection activeCell="N30" sqref="N30"/>
      <selection pane="bottomLeft" activeCell="G14" sqref="G14"/>
    </sheetView>
  </sheetViews>
  <sheetFormatPr baseColWidth="10" defaultColWidth="11.5703125" defaultRowHeight="12.75"/>
  <cols>
    <col min="1" max="1" width="17.5703125" style="1" customWidth="1"/>
    <col min="2" max="5" width="9.7109375" style="1" customWidth="1"/>
    <col min="6" max="6" width="8.85546875" style="1" customWidth="1"/>
    <col min="7" max="7" width="14.140625" style="1" customWidth="1"/>
    <col min="8" max="10" width="9.7109375" style="1" customWidth="1"/>
    <col min="11" max="11" width="33" style="1" customWidth="1"/>
    <col min="12" max="12" width="20.7109375" style="1" customWidth="1"/>
    <col min="13" max="16384" width="11.5703125" style="1"/>
  </cols>
  <sheetData>
    <row r="1" spans="1:14" ht="30" customHeight="1"/>
    <row r="2" spans="1:14" ht="30" customHeight="1">
      <c r="A2" s="481" t="s">
        <v>51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</row>
    <row r="3" spans="1:14" ht="30" customHeight="1">
      <c r="A3" s="482" t="s">
        <v>52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N3" s="7"/>
    </row>
    <row r="4" spans="1:14" ht="13.5" thickBot="1">
      <c r="A4" s="35" t="s">
        <v>53</v>
      </c>
      <c r="B4" s="16"/>
      <c r="C4" s="16"/>
      <c r="D4" s="16"/>
      <c r="E4" s="16"/>
      <c r="F4" s="16"/>
      <c r="G4" s="16"/>
      <c r="H4" s="5"/>
      <c r="I4" s="5"/>
      <c r="J4" s="5"/>
      <c r="L4" s="36" t="s">
        <v>43</v>
      </c>
      <c r="N4" s="7"/>
    </row>
    <row r="5" spans="1:14" ht="20.100000000000001" customHeight="1">
      <c r="A5" s="457" t="s">
        <v>3</v>
      </c>
      <c r="B5" s="492" t="s">
        <v>54</v>
      </c>
      <c r="C5" s="493"/>
      <c r="D5" s="494"/>
      <c r="E5" s="492" t="s">
        <v>55</v>
      </c>
      <c r="F5" s="493"/>
      <c r="G5" s="494"/>
      <c r="H5" s="492" t="s">
        <v>56</v>
      </c>
      <c r="I5" s="493"/>
      <c r="J5" s="494"/>
      <c r="K5" s="486" t="s">
        <v>2</v>
      </c>
      <c r="L5" s="468" t="s">
        <v>194</v>
      </c>
      <c r="N5" s="7"/>
    </row>
    <row r="6" spans="1:14" ht="20.100000000000001" customHeight="1">
      <c r="A6" s="458"/>
      <c r="B6" s="464" t="s">
        <v>47</v>
      </c>
      <c r="C6" s="465"/>
      <c r="D6" s="466"/>
      <c r="E6" s="464" t="s">
        <v>48</v>
      </c>
      <c r="F6" s="465"/>
      <c r="G6" s="466"/>
      <c r="H6" s="464" t="s">
        <v>49</v>
      </c>
      <c r="I6" s="465"/>
      <c r="J6" s="466"/>
      <c r="K6" s="487"/>
      <c r="L6" s="469"/>
      <c r="N6" s="7"/>
    </row>
    <row r="7" spans="1:14" ht="20.100000000000001" customHeight="1">
      <c r="A7" s="458"/>
      <c r="B7" s="168">
        <v>2015</v>
      </c>
      <c r="C7" s="53">
        <v>2016</v>
      </c>
      <c r="D7" s="169">
        <v>2017</v>
      </c>
      <c r="E7" s="168">
        <v>2015</v>
      </c>
      <c r="F7" s="53">
        <v>2016</v>
      </c>
      <c r="G7" s="169">
        <v>2017</v>
      </c>
      <c r="H7" s="168">
        <v>2015</v>
      </c>
      <c r="I7" s="53">
        <v>2016</v>
      </c>
      <c r="J7" s="169">
        <v>2017</v>
      </c>
      <c r="K7" s="487"/>
      <c r="L7" s="469"/>
      <c r="N7" s="7"/>
    </row>
    <row r="8" spans="1:14" customFormat="1" ht="31.5" customHeight="1">
      <c r="A8" s="157" t="s">
        <v>208</v>
      </c>
      <c r="B8" s="154">
        <v>1410</v>
      </c>
      <c r="C8" s="152">
        <v>1470</v>
      </c>
      <c r="D8" s="155">
        <f>1415+120</f>
        <v>1535</v>
      </c>
      <c r="E8" s="154">
        <v>1291</v>
      </c>
      <c r="F8" s="152">
        <v>1330</v>
      </c>
      <c r="G8" s="155">
        <v>1360</v>
      </c>
      <c r="H8" s="154">
        <v>1410</v>
      </c>
      <c r="I8" s="152">
        <v>1500</v>
      </c>
      <c r="J8" s="155">
        <v>1560.4606525911709</v>
      </c>
      <c r="K8" s="148" t="s">
        <v>214</v>
      </c>
      <c r="L8" s="146">
        <v>1651</v>
      </c>
      <c r="M8" s="44"/>
      <c r="N8" s="77"/>
    </row>
    <row r="9" spans="1:14" customFormat="1" ht="29.25" customHeight="1">
      <c r="A9" s="157" t="s">
        <v>209</v>
      </c>
      <c r="B9" s="154">
        <v>410</v>
      </c>
      <c r="C9" s="152">
        <v>430</v>
      </c>
      <c r="D9" s="155">
        <f>441+36</f>
        <v>477</v>
      </c>
      <c r="E9" s="154">
        <v>305</v>
      </c>
      <c r="F9" s="152">
        <v>310</v>
      </c>
      <c r="G9" s="155">
        <v>320</v>
      </c>
      <c r="H9" s="154">
        <v>402</v>
      </c>
      <c r="I9" s="152">
        <v>430</v>
      </c>
      <c r="J9" s="155">
        <v>440</v>
      </c>
      <c r="K9" s="148" t="s">
        <v>215</v>
      </c>
      <c r="L9" s="146">
        <v>1652</v>
      </c>
      <c r="M9" s="44"/>
      <c r="N9" s="77"/>
    </row>
    <row r="10" spans="1:14" customFormat="1" ht="30" customHeight="1">
      <c r="A10" s="157" t="s">
        <v>210</v>
      </c>
      <c r="B10" s="154">
        <v>2926</v>
      </c>
      <c r="C10" s="152">
        <v>3048</v>
      </c>
      <c r="D10" s="155">
        <f>1849+1294</f>
        <v>3143</v>
      </c>
      <c r="E10" s="154">
        <v>2305</v>
      </c>
      <c r="F10" s="152">
        <v>2380</v>
      </c>
      <c r="G10" s="155">
        <v>2450</v>
      </c>
      <c r="H10" s="154">
        <v>2926</v>
      </c>
      <c r="I10" s="152">
        <v>3120</v>
      </c>
      <c r="J10" s="155">
        <v>3240</v>
      </c>
      <c r="K10" s="148" t="s">
        <v>216</v>
      </c>
      <c r="L10" s="146">
        <v>1653</v>
      </c>
      <c r="M10" s="44"/>
      <c r="N10" s="77"/>
    </row>
    <row r="11" spans="1:14" customFormat="1" ht="27.75" customHeight="1">
      <c r="A11" s="157" t="s">
        <v>211</v>
      </c>
      <c r="B11" s="154">
        <v>2583</v>
      </c>
      <c r="C11" s="153">
        <v>2690</v>
      </c>
      <c r="D11" s="155">
        <f>2143+585</f>
        <v>2728</v>
      </c>
      <c r="E11" s="154">
        <v>2583</v>
      </c>
      <c r="F11" s="153">
        <v>2660</v>
      </c>
      <c r="G11" s="155">
        <v>2740</v>
      </c>
      <c r="H11" s="154">
        <v>2825</v>
      </c>
      <c r="I11" s="153">
        <v>3010</v>
      </c>
      <c r="J11" s="155">
        <v>3100</v>
      </c>
      <c r="K11" s="148" t="s">
        <v>217</v>
      </c>
      <c r="L11" s="146">
        <v>1654</v>
      </c>
      <c r="M11" s="54"/>
      <c r="N11" s="77"/>
    </row>
    <row r="12" spans="1:14" customFormat="1" ht="28.5" customHeight="1">
      <c r="A12" s="157" t="s">
        <v>212</v>
      </c>
      <c r="B12" s="154">
        <v>1731</v>
      </c>
      <c r="C12" s="152">
        <v>1800</v>
      </c>
      <c r="D12" s="155">
        <v>1793</v>
      </c>
      <c r="E12" s="154">
        <v>1664</v>
      </c>
      <c r="F12" s="152">
        <v>1710</v>
      </c>
      <c r="G12" s="155">
        <v>1760</v>
      </c>
      <c r="H12" s="154">
        <v>1731</v>
      </c>
      <c r="I12" s="152">
        <v>1840</v>
      </c>
      <c r="J12" s="155">
        <v>1900</v>
      </c>
      <c r="K12" s="148" t="s">
        <v>218</v>
      </c>
      <c r="L12" s="146">
        <v>1655</v>
      </c>
      <c r="M12" s="44"/>
      <c r="N12" s="77"/>
    </row>
    <row r="13" spans="1:14" customFormat="1" ht="31.5" customHeight="1">
      <c r="A13" s="157" t="s">
        <v>213</v>
      </c>
      <c r="B13" s="154">
        <v>490</v>
      </c>
      <c r="C13" s="152">
        <v>510</v>
      </c>
      <c r="D13" s="155">
        <f>472+13</f>
        <v>485</v>
      </c>
      <c r="E13" s="154">
        <v>389</v>
      </c>
      <c r="F13" s="152">
        <v>400</v>
      </c>
      <c r="G13" s="155">
        <v>410</v>
      </c>
      <c r="H13" s="154">
        <v>490</v>
      </c>
      <c r="I13" s="152">
        <v>520</v>
      </c>
      <c r="J13" s="155">
        <v>540</v>
      </c>
      <c r="K13" s="148" t="s">
        <v>219</v>
      </c>
      <c r="L13" s="146">
        <v>1656</v>
      </c>
      <c r="M13" s="44"/>
      <c r="N13" s="77"/>
    </row>
    <row r="14" spans="1:14" ht="26.25" customHeight="1" thickBot="1">
      <c r="A14" s="158" t="s">
        <v>57</v>
      </c>
      <c r="B14" s="170">
        <f>SUM(B8:B13)</f>
        <v>9550</v>
      </c>
      <c r="C14" s="171">
        <f t="shared" ref="C14:I14" si="0">SUM(C8:C13)</f>
        <v>9948</v>
      </c>
      <c r="D14" s="172">
        <f>SUM(D8:D13)</f>
        <v>10161</v>
      </c>
      <c r="E14" s="170">
        <f t="shared" si="0"/>
        <v>8537</v>
      </c>
      <c r="F14" s="171">
        <f t="shared" si="0"/>
        <v>8790</v>
      </c>
      <c r="G14" s="172">
        <f>SUM(G8:G13)</f>
        <v>9040</v>
      </c>
      <c r="H14" s="170">
        <f t="shared" si="0"/>
        <v>9784</v>
      </c>
      <c r="I14" s="171">
        <f t="shared" si="0"/>
        <v>10420</v>
      </c>
      <c r="J14" s="172">
        <f>SUM(J8:J13)</f>
        <v>10780.460652591171</v>
      </c>
      <c r="K14" s="478" t="s">
        <v>8</v>
      </c>
      <c r="L14" s="479"/>
    </row>
    <row r="15" spans="1:14" s="11" customFormat="1" ht="26.25" customHeight="1">
      <c r="A15" s="334" t="s">
        <v>15</v>
      </c>
      <c r="B15" s="21"/>
      <c r="C15" s="21"/>
      <c r="D15" s="332"/>
      <c r="E15" s="21"/>
      <c r="F15" s="21"/>
      <c r="G15" s="21"/>
      <c r="L15" s="65" t="s">
        <v>144</v>
      </c>
    </row>
    <row r="16" spans="1:14">
      <c r="A16" s="7"/>
      <c r="B16" s="7"/>
      <c r="C16" s="7"/>
      <c r="D16" s="7"/>
    </row>
    <row r="17" spans="1:10">
      <c r="A17" s="7"/>
      <c r="B17" s="22"/>
      <c r="C17" s="22"/>
      <c r="D17" s="22"/>
      <c r="E17" s="15"/>
      <c r="F17" s="15"/>
      <c r="G17" s="15"/>
      <c r="H17" s="15"/>
      <c r="I17" s="15"/>
      <c r="J17" s="15"/>
    </row>
    <row r="18" spans="1:10">
      <c r="A18" s="7"/>
      <c r="B18" s="7"/>
      <c r="C18" s="7"/>
      <c r="D18" s="7"/>
      <c r="J18" s="333"/>
    </row>
    <row r="19" spans="1:10">
      <c r="A19" s="7"/>
      <c r="B19" s="7"/>
      <c r="C19" s="7"/>
      <c r="D19" s="7"/>
      <c r="E19" s="333"/>
      <c r="F19" s="333"/>
      <c r="J19" s="333"/>
    </row>
    <row r="20" spans="1:10">
      <c r="A20" s="7"/>
      <c r="B20" s="7"/>
      <c r="C20" s="7"/>
      <c r="D20" s="7"/>
    </row>
    <row r="21" spans="1:10">
      <c r="A21" s="7"/>
      <c r="B21" s="7"/>
      <c r="C21" s="7"/>
      <c r="D21" s="7"/>
    </row>
    <row r="22" spans="1:10">
      <c r="A22" s="7"/>
      <c r="B22" s="7"/>
      <c r="C22" s="7"/>
      <c r="D22" s="7"/>
      <c r="G22" s="333"/>
    </row>
    <row r="23" spans="1:10">
      <c r="A23" s="7"/>
      <c r="B23" s="7"/>
      <c r="C23" s="7"/>
      <c r="D23" s="7"/>
    </row>
  </sheetData>
  <mergeCells count="12">
    <mergeCell ref="A2:L2"/>
    <mergeCell ref="K14:L14"/>
    <mergeCell ref="L5:L7"/>
    <mergeCell ref="A3:K3"/>
    <mergeCell ref="A5:A7"/>
    <mergeCell ref="K5:K7"/>
    <mergeCell ref="B5:D5"/>
    <mergeCell ref="B6:D6"/>
    <mergeCell ref="E5:G5"/>
    <mergeCell ref="E6:G6"/>
    <mergeCell ref="H5:J5"/>
    <mergeCell ref="H6:J6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89" firstPageNumber="38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40">
    <tabColor rgb="FF00B0F0"/>
    <pageSetUpPr fitToPage="1"/>
  </sheetPr>
  <dimension ref="A1:O22"/>
  <sheetViews>
    <sheetView rightToLeft="1" view="pageBreakPreview" zoomScaleNormal="70" zoomScaleSheetLayoutView="100" workbookViewId="0">
      <pane ySplit="6" topLeftCell="A7" activePane="bottomLeft" state="frozenSplit"/>
      <selection activeCell="N30" sqref="N30"/>
      <selection pane="bottomLeft" activeCell="M13" sqref="M13"/>
    </sheetView>
  </sheetViews>
  <sheetFormatPr baseColWidth="10" defaultColWidth="11.5703125" defaultRowHeight="12.75"/>
  <cols>
    <col min="1" max="1" width="19.42578125" style="1" customWidth="1"/>
    <col min="2" max="13" width="8.5703125" style="1" customWidth="1"/>
    <col min="14" max="14" width="31.140625" style="1" customWidth="1"/>
    <col min="15" max="15" width="16.85546875" style="1" customWidth="1"/>
    <col min="16" max="16384" width="11.5703125" style="1"/>
  </cols>
  <sheetData>
    <row r="1" spans="1:15" ht="30" customHeight="1"/>
    <row r="2" spans="1:15" ht="30" customHeight="1">
      <c r="A2" s="481" t="s">
        <v>58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</row>
    <row r="3" spans="1:15" ht="30" customHeight="1" thickBot="1">
      <c r="A3" s="403" t="s">
        <v>59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ht="20.100000000000001" customHeight="1" thickBot="1">
      <c r="A4" s="483" t="s">
        <v>3</v>
      </c>
      <c r="B4" s="495" t="s">
        <v>60</v>
      </c>
      <c r="C4" s="496"/>
      <c r="D4" s="496"/>
      <c r="E4" s="493"/>
      <c r="F4" s="493"/>
      <c r="G4" s="494"/>
      <c r="H4" s="495" t="s">
        <v>61</v>
      </c>
      <c r="I4" s="496"/>
      <c r="J4" s="496"/>
      <c r="K4" s="493"/>
      <c r="L4" s="493"/>
      <c r="M4" s="494"/>
      <c r="N4" s="486" t="s">
        <v>2</v>
      </c>
      <c r="O4" s="468" t="s">
        <v>194</v>
      </c>
    </row>
    <row r="5" spans="1:15" ht="20.100000000000001" customHeight="1">
      <c r="A5" s="484"/>
      <c r="B5" s="492" t="s">
        <v>62</v>
      </c>
      <c r="C5" s="493"/>
      <c r="D5" s="494"/>
      <c r="E5" s="492" t="s">
        <v>63</v>
      </c>
      <c r="F5" s="493"/>
      <c r="G5" s="494"/>
      <c r="H5" s="492" t="s">
        <v>62</v>
      </c>
      <c r="I5" s="493"/>
      <c r="J5" s="494"/>
      <c r="K5" s="492" t="s">
        <v>63</v>
      </c>
      <c r="L5" s="493"/>
      <c r="M5" s="494"/>
      <c r="N5" s="487"/>
      <c r="O5" s="469"/>
    </row>
    <row r="6" spans="1:15" ht="20.100000000000001" customHeight="1">
      <c r="A6" s="484"/>
      <c r="B6" s="53">
        <v>2015</v>
      </c>
      <c r="C6" s="169">
        <v>2016</v>
      </c>
      <c r="D6" s="169">
        <v>2017</v>
      </c>
      <c r="E6" s="53">
        <v>2015</v>
      </c>
      <c r="F6" s="169">
        <v>2016</v>
      </c>
      <c r="G6" s="169">
        <v>2017</v>
      </c>
      <c r="H6" s="53">
        <v>2015</v>
      </c>
      <c r="I6" s="169">
        <v>2016</v>
      </c>
      <c r="J6" s="169">
        <v>2017</v>
      </c>
      <c r="K6" s="53">
        <v>2015</v>
      </c>
      <c r="L6" s="169">
        <v>2016</v>
      </c>
      <c r="M6" s="169">
        <v>2017</v>
      </c>
      <c r="N6" s="487"/>
      <c r="O6" s="469"/>
    </row>
    <row r="7" spans="1:15" customFormat="1" ht="31.5" customHeight="1">
      <c r="A7" s="157" t="s">
        <v>208</v>
      </c>
      <c r="B7" s="175">
        <f>Agric6!H8/Agric6!B8</f>
        <v>0.85428571428571431</v>
      </c>
      <c r="C7" s="173">
        <f>Agric6!I8/Agric6!C8</f>
        <v>0.68493150684931503</v>
      </c>
      <c r="D7" s="244">
        <f>Agric6!J8/Agric6!D8</f>
        <v>0.66933333333333334</v>
      </c>
      <c r="E7" s="175">
        <f>Agric7!H8/Agric7!B8</f>
        <v>1</v>
      </c>
      <c r="F7" s="173">
        <f>Agric7!I8/Agric7!C8</f>
        <v>1.0204081632653061</v>
      </c>
      <c r="G7" s="246">
        <f>Agric7!J8/Agric7!D8</f>
        <v>1.016586744359069</v>
      </c>
      <c r="H7" s="175">
        <f>Agric6!E8/Agric6!B8</f>
        <v>0.48857142857142855</v>
      </c>
      <c r="I7" s="173">
        <f>Agric6!F8/Agric6!C8</f>
        <v>0.38630136986301372</v>
      </c>
      <c r="J7" s="246">
        <f>Agric6!G8/Agric6!D8</f>
        <v>0.66933333333333334</v>
      </c>
      <c r="K7" s="175">
        <f>Agric7!E8/Agric7!B8</f>
        <v>0.91560283687943267</v>
      </c>
      <c r="L7" s="173">
        <f>Agric7!F8/Agric7!C8</f>
        <v>0.90476190476190477</v>
      </c>
      <c r="M7" s="246">
        <f>Agric7!G8/Agric7!D8</f>
        <v>0.88599348534201949</v>
      </c>
      <c r="N7" s="148" t="s">
        <v>214</v>
      </c>
      <c r="O7" s="146">
        <v>1651</v>
      </c>
    </row>
    <row r="8" spans="1:15" customFormat="1" ht="29.25" customHeight="1">
      <c r="A8" s="157" t="s">
        <v>209</v>
      </c>
      <c r="B8" s="175">
        <f>Agric6!H9/Agric6!B9</f>
        <v>0.80716253443526176</v>
      </c>
      <c r="C8" s="173">
        <f>Agric6!I9/Agric6!C9</f>
        <v>0.5524861878453039</v>
      </c>
      <c r="D8" s="244">
        <f>Agric6!J9/Agric6!D9</f>
        <v>0.37384898710865561</v>
      </c>
      <c r="E8" s="175">
        <f>Agric7!H9/Agric7!B9</f>
        <v>0.98048780487804876</v>
      </c>
      <c r="F8" s="173">
        <f>Agric7!I9/Agric7!C9</f>
        <v>1</v>
      </c>
      <c r="G8" s="246">
        <f>Agric7!J9/Agric7!D9</f>
        <v>0.92243186582809222</v>
      </c>
      <c r="H8" s="175">
        <f>Agric6!E9/Agric6!B9</f>
        <v>0.15151515151515152</v>
      </c>
      <c r="I8" s="173">
        <f>Agric6!F9/Agric6!C9</f>
        <v>0.43278084714548803</v>
      </c>
      <c r="J8" s="246">
        <f>Agric6!G9/Agric6!D9</f>
        <v>0.37384898710865561</v>
      </c>
      <c r="K8" s="175">
        <f>Agric7!E9/Agric7!B9</f>
        <v>0.74390243902439024</v>
      </c>
      <c r="L8" s="173">
        <f>Agric7!F9/Agric7!C9</f>
        <v>0.72093023255813948</v>
      </c>
      <c r="M8" s="246">
        <f>Agric7!G9/Agric7!D9</f>
        <v>0.67085953878406712</v>
      </c>
      <c r="N8" s="148" t="s">
        <v>215</v>
      </c>
      <c r="O8" s="146">
        <v>1652</v>
      </c>
    </row>
    <row r="9" spans="1:15" customFormat="1" ht="30" customHeight="1">
      <c r="A9" s="157" t="s">
        <v>210</v>
      </c>
      <c r="B9" s="175">
        <f>Agric6!H10/Agric6!B10</f>
        <v>1</v>
      </c>
      <c r="C9" s="173">
        <f>Agric6!I10/Agric6!C10</f>
        <v>0.5</v>
      </c>
      <c r="D9" s="244">
        <f>Agric6!J10/Agric6!D10</f>
        <v>0</v>
      </c>
      <c r="E9" s="175">
        <f>Agric7!H10/Agric7!B10</f>
        <v>1</v>
      </c>
      <c r="F9" s="173">
        <f>Agric7!I10/Agric7!C10</f>
        <v>1.0236220472440944</v>
      </c>
      <c r="G9" s="246">
        <f>Agric7!J10/Agric7!D10</f>
        <v>1.0308622335348394</v>
      </c>
      <c r="H9" s="175">
        <f>Agric6!E10/Agric6!B10</f>
        <v>0.21</v>
      </c>
      <c r="I9" s="173">
        <f>Agric6!F10/Agric6!C10</f>
        <v>0.28249999999999997</v>
      </c>
      <c r="J9" s="246">
        <f>Agric6!G10/Agric6!D10</f>
        <v>0</v>
      </c>
      <c r="K9" s="175">
        <f>Agric7!E10/Agric7!B10</f>
        <v>0.78776486671223511</v>
      </c>
      <c r="L9" s="173">
        <f>Agric7!F10/Agric7!C10</f>
        <v>0.78083989501312334</v>
      </c>
      <c r="M9" s="246">
        <f>Agric7!G10/Agric7!D10</f>
        <v>0.77951002227171495</v>
      </c>
      <c r="N9" s="148" t="s">
        <v>216</v>
      </c>
      <c r="O9" s="146">
        <v>1653</v>
      </c>
    </row>
    <row r="10" spans="1:15" customFormat="1" ht="27.75" customHeight="1">
      <c r="A10" s="157" t="s">
        <v>211</v>
      </c>
      <c r="B10" s="175">
        <f>Agric6!H11/Agric6!B11</f>
        <v>0.85116279069767442</v>
      </c>
      <c r="C10" s="173">
        <f>Agric6!I11/Agric6!C11</f>
        <v>0.52742616033755274</v>
      </c>
      <c r="D10" s="244">
        <f>Agric6!J11/Agric6!D11</f>
        <v>0.64542483660130723</v>
      </c>
      <c r="E10" s="175">
        <f>Agric7!H11/Agric7!B11</f>
        <v>1.0936895083236546</v>
      </c>
      <c r="F10" s="173">
        <f>Agric7!I11/Agric7!C11</f>
        <v>1.1189591078066914</v>
      </c>
      <c r="G10" s="246">
        <f>Agric7!J11/Agric7!D11</f>
        <v>1.1363636363636365</v>
      </c>
      <c r="H10" s="175">
        <f>Agric6!E11/Agric6!B11</f>
        <v>0.13255813953488371</v>
      </c>
      <c r="I10" s="173">
        <f>Agric6!F11/Agric6!C11</f>
        <v>0.27426160337552741</v>
      </c>
      <c r="J10" s="246">
        <f>Agric6!G11/Agric6!D11</f>
        <v>0.64542483660130723</v>
      </c>
      <c r="K10" s="175">
        <f>Agric7!E11/Agric7!B11</f>
        <v>1</v>
      </c>
      <c r="L10" s="173">
        <f>Agric7!F11/Agric7!C11</f>
        <v>0.98884758364312264</v>
      </c>
      <c r="M10" s="246">
        <f>Agric7!G11/Agric7!D11</f>
        <v>1.0043988269794721</v>
      </c>
      <c r="N10" s="148" t="s">
        <v>217</v>
      </c>
      <c r="O10" s="146">
        <v>1654</v>
      </c>
    </row>
    <row r="11" spans="1:15" customFormat="1" ht="28.5" customHeight="1">
      <c r="A11" s="157" t="s">
        <v>212</v>
      </c>
      <c r="B11" s="175">
        <f>Agric6!H12/Agric6!B12</f>
        <v>1.0616487455197132</v>
      </c>
      <c r="C11" s="173">
        <f>Agric6!I12/Agric6!C12</f>
        <v>0.78853046594982079</v>
      </c>
      <c r="D11" s="244">
        <f>Agric6!J12/Agric6!D12</f>
        <v>1.1025089605734768</v>
      </c>
      <c r="E11" s="175">
        <f>Agric7!H12/Agric7!B12</f>
        <v>1</v>
      </c>
      <c r="F11" s="173">
        <f>Agric7!I12/Agric7!C12</f>
        <v>1.0222222222222221</v>
      </c>
      <c r="G11" s="246">
        <f>Agric7!J12/Agric7!D12</f>
        <v>1.0596765197992193</v>
      </c>
      <c r="H11" s="175">
        <f>Agric6!E12/Agric6!B12</f>
        <v>0.72186379928315414</v>
      </c>
      <c r="I11" s="173">
        <f>Agric6!F12/Agric6!C12</f>
        <v>0.58566308243727594</v>
      </c>
      <c r="J11" s="246">
        <f>Agric6!G12/Agric6!D12</f>
        <v>0.68888888888888888</v>
      </c>
      <c r="K11" s="175">
        <f>Agric7!E12/Agric7!B12</f>
        <v>0.96129404968226462</v>
      </c>
      <c r="L11" s="173">
        <f>Agric7!F12/Agric7!C12</f>
        <v>0.95</v>
      </c>
      <c r="M11" s="246">
        <f>Agric7!G12/Agric7!D12</f>
        <v>0.98159509202453987</v>
      </c>
      <c r="N11" s="148" t="s">
        <v>218</v>
      </c>
      <c r="O11" s="146">
        <v>1655</v>
      </c>
    </row>
    <row r="12" spans="1:15" customFormat="1" ht="31.5" customHeight="1">
      <c r="A12" s="157" t="s">
        <v>213</v>
      </c>
      <c r="B12" s="175">
        <f>Agric6!H13/Agric6!B13</f>
        <v>0.59281437125748504</v>
      </c>
      <c r="C12" s="173">
        <f>Agric6!I13/Agric6!C13</f>
        <v>0.58064516129032262</v>
      </c>
      <c r="D12" s="244">
        <f>Agric6!J13/Agric6!D13</f>
        <v>0.47664670658682634</v>
      </c>
      <c r="E12" s="175">
        <f>Agric7!H13/Agric7!B13</f>
        <v>1</v>
      </c>
      <c r="F12" s="173">
        <f>Agric7!I13/Agric7!C13</f>
        <v>1.0196078431372548</v>
      </c>
      <c r="G12" s="246">
        <f>Agric7!J13/Agric7!D13</f>
        <v>1.1134020618556701</v>
      </c>
      <c r="H12" s="175">
        <f>Agric6!E13/Agric6!B13</f>
        <v>0.26107784431137726</v>
      </c>
      <c r="I12" s="173">
        <f>Agric6!F13/Agric6!C13</f>
        <v>0.32516129032258062</v>
      </c>
      <c r="J12" s="246">
        <f>Agric6!G13/Agric6!D13</f>
        <v>0.45628742514970061</v>
      </c>
      <c r="K12" s="175">
        <f>Agric7!E13/Agric7!B13</f>
        <v>0.79387755102040813</v>
      </c>
      <c r="L12" s="173">
        <f>Agric7!F13/Agric7!C13</f>
        <v>0.78431372549019607</v>
      </c>
      <c r="M12" s="246">
        <f>Agric7!G13/Agric7!D13</f>
        <v>0.84536082474226804</v>
      </c>
      <c r="N12" s="148" t="s">
        <v>219</v>
      </c>
      <c r="O12" s="146">
        <v>1656</v>
      </c>
    </row>
    <row r="13" spans="1:15" ht="40.5" customHeight="1" thickBot="1">
      <c r="A13" s="177" t="s">
        <v>57</v>
      </c>
      <c r="B13" s="176">
        <f>Agric6!H14/Agric6!B14</f>
        <v>0.88364696527961839</v>
      </c>
      <c r="C13" s="174">
        <f>Agric6!I14/Agric6!C14</f>
        <v>0.64524291497975705</v>
      </c>
      <c r="D13" s="245">
        <f>Agric6!J14/Agric6!D14</f>
        <v>0.66923076923076918</v>
      </c>
      <c r="E13" s="176">
        <f>Agric7!H14/Agric7!B14</f>
        <v>1.024502617801047</v>
      </c>
      <c r="F13" s="174">
        <f>Agric7!I14/Agric7!C14</f>
        <v>1.0474467229593889</v>
      </c>
      <c r="G13" s="174">
        <f>Agric7!J14/Agric7!D14</f>
        <v>1.0609645362258804</v>
      </c>
      <c r="H13" s="176">
        <f>Agric6!E14/Agric6!B14</f>
        <v>0.42194540153723825</v>
      </c>
      <c r="I13" s="174">
        <f>Agric6!F14/Agric6!C14</f>
        <v>0.42712550607287447</v>
      </c>
      <c r="J13" s="245">
        <f>Agric6!G14/Agric6!D14</f>
        <v>0.52668269230769227</v>
      </c>
      <c r="K13" s="176">
        <f>Agric7!E14/Agric7!B14</f>
        <v>0.89392670157068066</v>
      </c>
      <c r="L13" s="174">
        <f>Agric7!F14/Agric7!C14</f>
        <v>0.8835946924004825</v>
      </c>
      <c r="M13" s="174">
        <f>Agric7!G14/Agric7!D14</f>
        <v>0.88967621297116428</v>
      </c>
      <c r="N13" s="478" t="s">
        <v>8</v>
      </c>
      <c r="O13" s="479"/>
    </row>
    <row r="14" spans="1:15" ht="22.5" customHeight="1">
      <c r="A14" s="41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O14" s="65" t="s">
        <v>144</v>
      </c>
    </row>
    <row r="15" spans="1: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7" spans="8:12" ht="15">
      <c r="H17" s="56"/>
      <c r="I17" s="56"/>
      <c r="K17" s="56"/>
      <c r="L17" s="56"/>
    </row>
    <row r="18" spans="8:12" ht="15">
      <c r="H18" s="56"/>
      <c r="I18" s="56"/>
      <c r="K18" s="56"/>
      <c r="L18" s="56"/>
    </row>
    <row r="19" spans="8:12" ht="15">
      <c r="H19" s="56"/>
      <c r="I19" s="56"/>
      <c r="K19" s="56"/>
      <c r="L19" s="56"/>
    </row>
    <row r="20" spans="8:12" ht="15">
      <c r="H20" s="56"/>
      <c r="I20" s="56"/>
      <c r="K20" s="56"/>
      <c r="L20" s="56"/>
    </row>
    <row r="21" spans="8:12" ht="15">
      <c r="H21" s="63"/>
      <c r="I21" s="63"/>
      <c r="K21" s="56"/>
      <c r="L21" s="63"/>
    </row>
    <row r="22" spans="8:12" ht="15.75">
      <c r="H22" s="66"/>
      <c r="I22" s="66"/>
      <c r="K22" s="66"/>
      <c r="L22" s="66"/>
    </row>
  </sheetData>
  <mergeCells count="12">
    <mergeCell ref="N13:O13"/>
    <mergeCell ref="O4:O6"/>
    <mergeCell ref="A2:N2"/>
    <mergeCell ref="A3:N3"/>
    <mergeCell ref="A4:A6"/>
    <mergeCell ref="N4:N6"/>
    <mergeCell ref="B4:G4"/>
    <mergeCell ref="B5:D5"/>
    <mergeCell ref="E5:G5"/>
    <mergeCell ref="H5:J5"/>
    <mergeCell ref="H4:M4"/>
    <mergeCell ref="K5:M5"/>
  </mergeCells>
  <phoneticPr fontId="28" type="noConversion"/>
  <printOptions horizontalCentered="1"/>
  <pageMargins left="0.19685039370078741" right="0.19685039370078741" top="0.39370078740157483" bottom="0.78740157480314965" header="0.19685039370078741" footer="0.51181102362204722"/>
  <pageSetup paperSize="9" scale="85" firstPageNumber="39" orientation="landscape" useFirstPageNumber="1" r:id="rId1"/>
  <headerFooter>
    <oddFooter>&amp;LCommissariat Général au Développement Régional&amp;Rالمندوبية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21</vt:i4>
      </vt:variant>
    </vt:vector>
  </HeadingPairs>
  <TitlesOfParts>
    <vt:vector size="45" baseType="lpstr">
      <vt:lpstr>S-Agri</vt:lpstr>
      <vt:lpstr>Agric1</vt:lpstr>
      <vt:lpstr>Agric2</vt:lpstr>
      <vt:lpstr>Agric3</vt:lpstr>
      <vt:lpstr>Agric4</vt:lpstr>
      <vt:lpstr>Agric5</vt:lpstr>
      <vt:lpstr>Agric6</vt:lpstr>
      <vt:lpstr>Agric7</vt:lpstr>
      <vt:lpstr>Agric8</vt:lpstr>
      <vt:lpstr>Agric9</vt:lpstr>
      <vt:lpstr>Agric10</vt:lpstr>
      <vt:lpstr>Agric11</vt:lpstr>
      <vt:lpstr>Agric12</vt:lpstr>
      <vt:lpstr>Agric13</vt:lpstr>
      <vt:lpstr>Agric14</vt:lpstr>
      <vt:lpstr>Agric15</vt:lpstr>
      <vt:lpstr>Agric16</vt:lpstr>
      <vt:lpstr>Agric17</vt:lpstr>
      <vt:lpstr>Agric18</vt:lpstr>
      <vt:lpstr>Agric19</vt:lpstr>
      <vt:lpstr>Agric20</vt:lpstr>
      <vt:lpstr>Agric21</vt:lpstr>
      <vt:lpstr>Agricult22</vt:lpstr>
      <vt:lpstr>Environnement</vt:lpstr>
      <vt:lpstr>Agric1!Zone_d_impression</vt:lpstr>
      <vt:lpstr>Agric10!Zone_d_impression</vt:lpstr>
      <vt:lpstr>Agric11!Zone_d_impression</vt:lpstr>
      <vt:lpstr>Agric12!Zone_d_impression</vt:lpstr>
      <vt:lpstr>Agric13!Zone_d_impression</vt:lpstr>
      <vt:lpstr>Agric14!Zone_d_impression</vt:lpstr>
      <vt:lpstr>Agric15!Zone_d_impression</vt:lpstr>
      <vt:lpstr>Agric16!Zone_d_impression</vt:lpstr>
      <vt:lpstr>Agric17!Zone_d_impression</vt:lpstr>
      <vt:lpstr>Agric18!Zone_d_impression</vt:lpstr>
      <vt:lpstr>Agric19!Zone_d_impression</vt:lpstr>
      <vt:lpstr>Agric20!Zone_d_impression</vt:lpstr>
      <vt:lpstr>Agric3!Zone_d_impression</vt:lpstr>
      <vt:lpstr>Agric4!Zone_d_impression</vt:lpstr>
      <vt:lpstr>Agric5!Zone_d_impression</vt:lpstr>
      <vt:lpstr>Agric6!Zone_d_impression</vt:lpstr>
      <vt:lpstr>Agric7!Zone_d_impression</vt:lpstr>
      <vt:lpstr>Agric8!Zone_d_impression</vt:lpstr>
      <vt:lpstr>Agric9!Zone_d_impression</vt:lpstr>
      <vt:lpstr>Agricult22!Zone_d_impression</vt:lpstr>
      <vt:lpstr>'S-Agri'!Zone_d_impression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2019-01-15T08:21:57Z</cp:lastPrinted>
  <dcterms:created xsi:type="dcterms:W3CDTF">2008-10-13T08:23:22Z</dcterms:created>
  <dcterms:modified xsi:type="dcterms:W3CDTF">2019-02-04T14:03:51Z</dcterms:modified>
</cp:coreProperties>
</file>